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5480" windowHeight="8190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BK23" i="8" l="1"/>
  <c r="BK24" i="8"/>
  <c r="BK57" i="8"/>
  <c r="BK8" i="8" l="1"/>
  <c r="BK11" i="8"/>
  <c r="BK25" i="8"/>
  <c r="BK26" i="8"/>
  <c r="BK32" i="8"/>
  <c r="BK35" i="8"/>
  <c r="BK36" i="8"/>
  <c r="BK37" i="8"/>
  <c r="BK38" i="8"/>
  <c r="BK39" i="8"/>
  <c r="BK40" i="8"/>
  <c r="BK41" i="8"/>
  <c r="BK42" i="8"/>
  <c r="BK43" i="8"/>
  <c r="BK44" i="8"/>
  <c r="BK45" i="8"/>
  <c r="BK51" i="8"/>
  <c r="BK52" i="8"/>
  <c r="BK72" i="8"/>
  <c r="K5" i="9" l="1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E42" i="9" l="1"/>
  <c r="F42" i="9"/>
  <c r="G42" i="9"/>
  <c r="D42" i="9"/>
  <c r="C27" i="8" l="1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I42" i="9" l="1"/>
  <c r="L42" i="9"/>
  <c r="H42" i="9"/>
  <c r="J42" i="9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C53" i="8"/>
  <c r="BK9" i="8" l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33" i="8"/>
  <c r="C33" i="8"/>
  <c r="C47" i="8" s="1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N47" i="8"/>
  <c r="BK53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BK60" i="8"/>
  <c r="BK61" i="8" s="1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BA61" i="8"/>
  <c r="BB61" i="8"/>
  <c r="BC61" i="8"/>
  <c r="BD61" i="8"/>
  <c r="BE61" i="8"/>
  <c r="BF61" i="8"/>
  <c r="BG61" i="8"/>
  <c r="BH61" i="8"/>
  <c r="BI61" i="8"/>
  <c r="BJ61" i="8"/>
  <c r="BK66" i="8"/>
  <c r="BK67" i="8" s="1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BK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BE73" i="8"/>
  <c r="BF73" i="8"/>
  <c r="BG73" i="8"/>
  <c r="BH73" i="8"/>
  <c r="BI73" i="8"/>
  <c r="BJ73" i="8"/>
  <c r="BH62" i="8" l="1"/>
  <c r="BD62" i="8"/>
  <c r="AZ62" i="8"/>
  <c r="AV62" i="8"/>
  <c r="AR62" i="8"/>
  <c r="AN62" i="8"/>
  <c r="AJ62" i="8"/>
  <c r="AF62" i="8"/>
  <c r="AB62" i="8"/>
  <c r="X62" i="8"/>
  <c r="T62" i="8"/>
  <c r="P62" i="8"/>
  <c r="BK46" i="8"/>
  <c r="BK47" i="8" s="1"/>
  <c r="K62" i="8"/>
  <c r="G62" i="8"/>
  <c r="C62" i="8"/>
  <c r="K42" i="9"/>
  <c r="G47" i="8"/>
  <c r="E62" i="8"/>
  <c r="BJ62" i="8"/>
  <c r="BF62" i="8"/>
  <c r="BB62" i="8"/>
  <c r="AX62" i="8"/>
  <c r="AT62" i="8"/>
  <c r="AP62" i="8"/>
  <c r="AL62" i="8"/>
  <c r="AH62" i="8"/>
  <c r="AD62" i="8"/>
  <c r="Z62" i="8"/>
  <c r="V62" i="8"/>
  <c r="R62" i="8"/>
  <c r="N62" i="8"/>
  <c r="BJ47" i="8"/>
  <c r="BH47" i="8"/>
  <c r="BF47" i="8"/>
  <c r="BD47" i="8"/>
  <c r="BB47" i="8"/>
  <c r="AZ47" i="8"/>
  <c r="AX47" i="8"/>
  <c r="AV47" i="8"/>
  <c r="AT47" i="8"/>
  <c r="AR47" i="8"/>
  <c r="AP47" i="8"/>
  <c r="AN47" i="8"/>
  <c r="AL47" i="8"/>
  <c r="AJ47" i="8"/>
  <c r="AH47" i="8"/>
  <c r="AF47" i="8"/>
  <c r="AD47" i="8"/>
  <c r="AB47" i="8"/>
  <c r="Z47" i="8"/>
  <c r="X47" i="8"/>
  <c r="V47" i="8"/>
  <c r="T47" i="8"/>
  <c r="R47" i="8"/>
  <c r="P47" i="8"/>
  <c r="L47" i="8"/>
  <c r="J47" i="8"/>
  <c r="H47" i="8"/>
  <c r="F47" i="8"/>
  <c r="R28" i="8"/>
  <c r="I62" i="8"/>
  <c r="AE28" i="8"/>
  <c r="Y28" i="8"/>
  <c r="BK58" i="8"/>
  <c r="BK62" i="8" s="1"/>
  <c r="AL28" i="8"/>
  <c r="BI47" i="8"/>
  <c r="BG47" i="8"/>
  <c r="BE47" i="8"/>
  <c r="BC47" i="8"/>
  <c r="BA47" i="8"/>
  <c r="AY47" i="8"/>
  <c r="AW47" i="8"/>
  <c r="AU47" i="8"/>
  <c r="AS47" i="8"/>
  <c r="AQ47" i="8"/>
  <c r="AO47" i="8"/>
  <c r="AM47" i="8"/>
  <c r="AK47" i="8"/>
  <c r="AI47" i="8"/>
  <c r="AG47" i="8"/>
  <c r="AE47" i="8"/>
  <c r="AC47" i="8"/>
  <c r="AA47" i="8"/>
  <c r="Y47" i="8"/>
  <c r="W47" i="8"/>
  <c r="U47" i="8"/>
  <c r="Q47" i="8"/>
  <c r="O47" i="8"/>
  <c r="M47" i="8"/>
  <c r="K47" i="8"/>
  <c r="I47" i="8"/>
  <c r="E47" i="8"/>
  <c r="BB28" i="8"/>
  <c r="BJ28" i="8"/>
  <c r="AT28" i="8"/>
  <c r="H28" i="8"/>
  <c r="BH28" i="8"/>
  <c r="BF28" i="8"/>
  <c r="BD28" i="8"/>
  <c r="AZ28" i="8"/>
  <c r="AX28" i="8"/>
  <c r="AV28" i="8"/>
  <c r="AR28" i="8"/>
  <c r="AP28" i="8"/>
  <c r="AN28" i="8"/>
  <c r="AJ28" i="8"/>
  <c r="AH28" i="8"/>
  <c r="Z28" i="8"/>
  <c r="X28" i="8"/>
  <c r="AA28" i="8"/>
  <c r="W28" i="8"/>
  <c r="T28" i="8"/>
  <c r="P28" i="8"/>
  <c r="N28" i="8"/>
  <c r="L28" i="8"/>
  <c r="F28" i="8"/>
  <c r="J62" i="8"/>
  <c r="H62" i="8"/>
  <c r="F62" i="8"/>
  <c r="D62" i="8"/>
  <c r="BI62" i="8"/>
  <c r="BG62" i="8"/>
  <c r="BE62" i="8"/>
  <c r="BC62" i="8"/>
  <c r="BA62" i="8"/>
  <c r="AY62" i="8"/>
  <c r="AW62" i="8"/>
  <c r="AU62" i="8"/>
  <c r="AS62" i="8"/>
  <c r="AQ62" i="8"/>
  <c r="AO62" i="8"/>
  <c r="AM62" i="8"/>
  <c r="AK62" i="8"/>
  <c r="AI62" i="8"/>
  <c r="AG62" i="8"/>
  <c r="AE62" i="8"/>
  <c r="AC62" i="8"/>
  <c r="AA62" i="8"/>
  <c r="Y62" i="8"/>
  <c r="W62" i="8"/>
  <c r="U62" i="8"/>
  <c r="S62" i="8"/>
  <c r="Q62" i="8"/>
  <c r="O62" i="8"/>
  <c r="M62" i="8"/>
  <c r="AF28" i="8"/>
  <c r="AD28" i="8"/>
  <c r="AB28" i="8"/>
  <c r="J28" i="8"/>
  <c r="D28" i="8"/>
  <c r="BI28" i="8"/>
  <c r="BG28" i="8"/>
  <c r="BE28" i="8"/>
  <c r="BC28" i="8"/>
  <c r="BA28" i="8"/>
  <c r="AY28" i="8"/>
  <c r="AW28" i="8"/>
  <c r="AU28" i="8"/>
  <c r="L62" i="8"/>
  <c r="AS28" i="8"/>
  <c r="AQ28" i="8"/>
  <c r="AO28" i="8"/>
  <c r="AM28" i="8"/>
  <c r="AK28" i="8"/>
  <c r="AI28" i="8"/>
  <c r="AG28" i="8"/>
  <c r="AC28" i="8"/>
  <c r="U28" i="8"/>
  <c r="S28" i="8"/>
  <c r="Q28" i="8"/>
  <c r="O28" i="8"/>
  <c r="M28" i="8"/>
  <c r="K28" i="8"/>
  <c r="G28" i="8"/>
  <c r="E28" i="8"/>
  <c r="C28" i="8"/>
  <c r="S47" i="8"/>
  <c r="D47" i="8"/>
  <c r="V28" i="8"/>
  <c r="BK27" i="8"/>
  <c r="BK15" i="8"/>
  <c r="I28" i="8"/>
  <c r="S69" i="8" l="1"/>
  <c r="R69" i="8"/>
  <c r="T69" i="8"/>
  <c r="U69" i="8"/>
  <c r="V69" i="8"/>
  <c r="G69" i="8"/>
  <c r="AW69" i="8"/>
  <c r="BA69" i="8"/>
  <c r="BE69" i="8"/>
  <c r="BI69" i="8"/>
  <c r="AD69" i="8"/>
  <c r="AH69" i="8"/>
  <c r="AX69" i="8"/>
  <c r="AB69" i="8"/>
  <c r="AF69" i="8"/>
  <c r="N69" i="8"/>
  <c r="BC69" i="8"/>
  <c r="AJ69" i="8"/>
  <c r="AV69" i="8"/>
  <c r="AZ69" i="8"/>
  <c r="AT69" i="8"/>
  <c r="BB69" i="8"/>
  <c r="F69" i="8"/>
  <c r="BF69" i="8"/>
  <c r="AG69" i="8"/>
  <c r="AK69" i="8"/>
  <c r="AO69" i="8"/>
  <c r="AS69" i="8"/>
  <c r="Z69" i="8"/>
  <c r="AP69" i="8"/>
  <c r="BJ69" i="8"/>
  <c r="AL69" i="8"/>
  <c r="I69" i="8"/>
  <c r="J69" i="8"/>
  <c r="P69" i="8"/>
  <c r="X69" i="8"/>
  <c r="AN69" i="8"/>
  <c r="AR69" i="8"/>
  <c r="BD69" i="8"/>
  <c r="BH69" i="8"/>
  <c r="E69" i="8"/>
  <c r="K69" i="8"/>
  <c r="AC69" i="8"/>
  <c r="H69" i="8"/>
  <c r="Y69" i="8"/>
  <c r="AA69" i="8"/>
  <c r="C69" i="8"/>
  <c r="M69" i="8"/>
  <c r="Q69" i="8"/>
  <c r="AY69" i="8"/>
  <c r="BG69" i="8"/>
  <c r="AE69" i="8"/>
  <c r="W69" i="8"/>
  <c r="L69" i="8"/>
  <c r="AM69" i="8"/>
  <c r="D69" i="8"/>
  <c r="O69" i="8"/>
  <c r="AI69" i="8"/>
  <c r="AQ69" i="8"/>
  <c r="AU69" i="8"/>
  <c r="BK28" i="8"/>
  <c r="BK69" i="8" l="1"/>
</calcChain>
</file>

<file path=xl/sharedStrings.xml><?xml version="1.0" encoding="utf-8"?>
<sst xmlns="http://schemas.openxmlformats.org/spreadsheetml/2006/main" count="167" uniqueCount="131">
  <si>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</si>
  <si>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</si>
  <si>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</si>
  <si>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</si>
  <si>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</si>
  <si>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</si>
  <si>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</si>
  <si>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</si>
  <si>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</si>
  <si>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</si>
  <si>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</si>
  <si>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</si>
  <si>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</si>
  <si>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</si>
  <si>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</si>
  <si>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</si>
  <si>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</si>
  <si>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</si>
  <si>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</si>
  <si>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</si>
  <si>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</si>
  <si>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</si>
  <si>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</si>
  <si>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</si>
  <si>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</si>
  <si>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</si>
  <si>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</si>
  <si>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</si>
  <si>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</si>
  <si>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</si>
  <si>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</si>
  <si>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</si>
  <si>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</si>
  <si>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</si>
  <si>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</si>
  <si>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</si>
  <si>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</si>
  <si>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</si>
  <si>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</si>
  <si>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</si>
  <si>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</si>
  <si>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</si>
  <si>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</si>
  <si>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</si>
  <si>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</si>
  <si>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</si>
  <si>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</si>
  <si>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</si>
  <si>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</si>
  <si>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</si>
  <si>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</si>
  <si>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</si>
  <si>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</si>
  <si>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</si>
  <si>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</si>
  <si>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</si>
  <si>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</si>
  <si>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</si>
  <si>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</si>
  <si>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</si>
  <si>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</si>
  <si>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</si>
  <si>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</si>
  <si>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</si>
  <si>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</si>
  <si>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</si>
  <si>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</si>
  <si>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</si>
  <si>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</si>
  <si>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</si>
  <si>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</si>
  <si>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</si>
  <si>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</si>
  <si>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</si>
  <si>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</si>
  <si>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</si>
  <si>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</si>
  <si>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</si>
  <si>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</si>
  <si>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</si>
  <si>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</si>
  <si>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</si>
  <si>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</si>
  <si>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</si>
  <si>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</si>
  <si>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</si>
  <si>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</si>
  <si>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</si>
  <si>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</si>
  <si>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</si>
  <si>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</si>
  <si>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</si>
  <si>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</si>
  <si>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</si>
  <si>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</si>
  <si>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</si>
  <si>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</si>
  <si>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</si>
  <si>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</si>
  <si>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</si>
  <si>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</si>
  <si>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</si>
  <si>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</si>
  <si>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</si>
  <si>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</si>
  <si>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</si>
  <si>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</si>
  <si>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</si>
  <si>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</si>
  <si>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</si>
  <si>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</si>
  <si>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</si>
  <si>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</si>
  <si>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</si>
  <si>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</si>
  <si>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</si>
  <si>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</si>
  <si>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</si>
  <si>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</si>
  <si>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</si>
  <si>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</si>
  <si>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</si>
  <si>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</si>
  <si>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</si>
  <si>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</si>
  <si>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</si>
  <si>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Healthcare Fund</t>
  </si>
  <si>
    <t>IDBI MIDCAP Fund</t>
  </si>
  <si>
    <t>Table showing State wise /Union Territory wise contribution to AAUM of category of schemes as on 30-December-2020</t>
  </si>
  <si>
    <r>
      <t xml:space="preserve">IDBI Diversified Equity Fund / </t>
    </r>
    <r>
      <rPr>
        <b/>
        <sz val="10"/>
        <color indexed="8"/>
        <rFont val="Arial"/>
        <family val="2"/>
      </rPr>
      <t>IDBI Flexi Cap Fund</t>
    </r>
  </si>
  <si>
    <t>IDBI Mutual Fund: Net Average Assets Under Management (AAUM) as on 30-Sep-2021
(All figures in Rs.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</si>
</sst>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0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0"/>
      <name val="Arial"/>
      <family val="2"/>
      <charset val="1"/>
    </font>
    <font>
      <b/>
      <sz val="15"/>
      <name val="Trebuchet MS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118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164" fontId="0" fillId="0" borderId="6" xfId="1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6" fillId="0" borderId="1" xfId="3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164" fontId="0" fillId="0" borderId="1" xfId="1" applyFont="1" applyFill="1" applyBorder="1" applyAlignment="1">
      <alignment vertical="center"/>
    </xf>
    <xf numFmtId="164" fontId="0" fillId="0" borderId="1" xfId="1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4" fillId="0" borderId="1" xfId="1" applyFont="1" applyBorder="1" applyAlignment="1">
      <alignment horizontal="left" vertical="center"/>
    </xf>
    <xf numFmtId="164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2" fillId="0" borderId="1" xfId="1" applyFont="1" applyFill="1" applyBorder="1" applyAlignment="1">
      <alignment vertical="center"/>
    </xf>
    <xf numFmtId="164" fontId="13" fillId="0" borderId="0" xfId="0" applyNumberFormat="1" applyFont="1" applyAlignment="1">
      <alignment vertical="center"/>
    </xf>
    <xf numFmtId="164" fontId="2" fillId="0" borderId="2" xfId="0" applyNumberFormat="1" applyFont="1" applyBorder="1"/>
    <xf numFmtId="164" fontId="2" fillId="0" borderId="2" xfId="1" applyFont="1" applyBorder="1"/>
    <xf numFmtId="164" fontId="2" fillId="0" borderId="1" xfId="0" applyNumberFormat="1" applyFont="1" applyBorder="1" applyAlignment="1">
      <alignment horizontal="center"/>
    </xf>
    <xf numFmtId="164" fontId="2" fillId="0" borderId="4" xfId="0" applyNumberFormat="1" applyFont="1" applyBorder="1"/>
    <xf numFmtId="164" fontId="15" fillId="0" borderId="1" xfId="1" applyFont="1" applyFill="1" applyBorder="1"/>
    <xf numFmtId="164" fontId="15" fillId="0" borderId="4" xfId="0" applyNumberFormat="1" applyFont="1" applyBorder="1"/>
    <xf numFmtId="0" fontId="16" fillId="0" borderId="1" xfId="3" applyNumberFormat="1" applyFont="1" applyFill="1" applyBorder="1" applyAlignment="1">
      <alignment horizontal="center" wrapText="1"/>
    </xf>
    <xf numFmtId="164" fontId="15" fillId="0" borderId="2" xfId="0" applyNumberFormat="1" applyFont="1" applyBorder="1"/>
    <xf numFmtId="164" fontId="15" fillId="0" borderId="1" xfId="1" applyFont="1" applyBorder="1"/>
    <xf numFmtId="164" fontId="15" fillId="0" borderId="6" xfId="1" applyFont="1" applyFill="1" applyBorder="1"/>
    <xf numFmtId="164" fontId="15" fillId="0" borderId="2" xfId="1" applyFont="1" applyBorder="1"/>
    <xf numFmtId="164" fontId="15" fillId="0" borderId="1" xfId="0" applyNumberFormat="1" applyFont="1" applyBorder="1" applyAlignment="1">
      <alignment horizontal="center"/>
    </xf>
    <xf numFmtId="0" fontId="15" fillId="0" borderId="0" xfId="0" applyFont="1" applyBorder="1"/>
    <xf numFmtId="0" fontId="17" fillId="0" borderId="1" xfId="2" applyFont="1" applyBorder="1" applyAlignment="1">
      <alignment horizontal="left" vertical="center"/>
    </xf>
    <xf numFmtId="0" fontId="0" fillId="0" borderId="0" xfId="0" applyNumberFormat="1" applyBorder="1"/>
    <xf numFmtId="164" fontId="13" fillId="0" borderId="0" xfId="0" applyNumberFormat="1" applyFont="1" applyBorder="1" applyAlignment="1">
      <alignment vertical="center"/>
    </xf>
    <xf numFmtId="164" fontId="18" fillId="0" borderId="2" xfId="1" applyFont="1" applyBorder="1"/>
    <xf numFmtId="164" fontId="18" fillId="0" borderId="4" xfId="0" applyNumberFormat="1" applyFont="1" applyBorder="1"/>
    <xf numFmtId="4" fontId="0" fillId="0" borderId="0" xfId="0" applyNumberFormat="1"/>
    <xf numFmtId="164" fontId="19" fillId="0" borderId="2" xfId="1" applyFont="1" applyBorder="1"/>
    <xf numFmtId="4" fontId="5" fillId="0" borderId="0" xfId="3" applyNumberFormat="1" applyFont="1"/>
    <xf numFmtId="4" fontId="9" fillId="0" borderId="0" xfId="3" applyNumberFormat="1" applyFont="1"/>
    <xf numFmtId="4" fontId="8" fillId="0" borderId="0" xfId="3" applyNumberFormat="1" applyFont="1"/>
    <xf numFmtId="4" fontId="6" fillId="0" borderId="0" xfId="3" applyNumberFormat="1" applyFont="1" applyAlignment="1">
      <alignment horizontal="center"/>
    </xf>
    <xf numFmtId="4" fontId="2" fillId="0" borderId="0" xfId="0" applyNumberFormat="1" applyFont="1" applyBorder="1"/>
    <xf numFmtId="4" fontId="13" fillId="0" borderId="0" xfId="0" applyNumberFormat="1" applyFont="1" applyAlignment="1">
      <alignment vertical="center"/>
    </xf>
    <xf numFmtId="164" fontId="0" fillId="0" borderId="0" xfId="0" applyNumberFormat="1" applyFill="1" applyBorder="1"/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U93"/>
  <sheetViews>
    <sheetView showGridLines="0" tabSelected="1" zoomScaleNormal="100" workbookViewId="0">
      <pane xSplit="2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B1" sqref="B1:B5"/>
    </sheetView>
  </sheetViews>
  <sheetFormatPr defaultRowHeight="12.75" x14ac:dyDescent="0.2"/>
  <cols>
    <col min="1" max="1" width="5" style="3" customWidth="1"/>
    <col min="2" max="2" width="47.5703125" style="3" customWidth="1"/>
    <col min="3" max="43" width="15.42578125" style="3" customWidth="1"/>
    <col min="44" max="44" width="15.42578125" style="73" customWidth="1"/>
    <col min="45" max="62" width="15.42578125" style="3" customWidth="1"/>
    <col min="63" max="63" width="15.140625" style="3" customWidth="1"/>
    <col min="64" max="64" width="9.140625" style="3" customWidth="1"/>
    <col min="65" max="65" width="20" style="43" customWidth="1"/>
    <col min="66" max="16384" width="9.140625" style="3"/>
  </cols>
  <sheetData>
    <row r="1" spans="1:99" s="1" customFormat="1" ht="19.5" customHeight="1" thickBot="1" x14ac:dyDescent="0.35">
      <c r="A1" s="111" t="s">
        <v>75</v>
      </c>
      <c r="B1" s="88" t="s">
        <v>28</v>
      </c>
      <c r="C1" s="102" t="s">
        <v>130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4"/>
      <c r="BL1" s="2"/>
      <c r="BM1" s="81"/>
      <c r="BN1" s="2"/>
      <c r="BO1" s="2"/>
      <c r="BP1" s="2"/>
      <c r="BQ1" s="2"/>
      <c r="BR1" s="2"/>
      <c r="BS1" s="2"/>
      <c r="BT1" s="2"/>
      <c r="BU1" s="2"/>
      <c r="BV1" s="2"/>
    </row>
    <row r="2" spans="1:99" s="9" customFormat="1" ht="18.75" customHeight="1" thickBot="1" x14ac:dyDescent="0.4">
      <c r="A2" s="112"/>
      <c r="B2" s="89"/>
      <c r="C2" s="90" t="s">
        <v>27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2"/>
      <c r="W2" s="90" t="s">
        <v>25</v>
      </c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2"/>
      <c r="AQ2" s="90" t="s">
        <v>26</v>
      </c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2"/>
      <c r="BK2" s="105" t="s">
        <v>23</v>
      </c>
      <c r="BL2" s="8"/>
      <c r="BM2" s="82"/>
      <c r="BN2" s="8"/>
      <c r="BO2" s="8"/>
      <c r="BP2" s="8"/>
      <c r="BQ2" s="8"/>
      <c r="BR2" s="8"/>
      <c r="BS2" s="8"/>
      <c r="BT2" s="8"/>
      <c r="BU2" s="8"/>
      <c r="BV2" s="8"/>
    </row>
    <row r="3" spans="1:99" s="11" customFormat="1" ht="18.75" thickBot="1" x14ac:dyDescent="0.4">
      <c r="A3" s="112"/>
      <c r="B3" s="89"/>
      <c r="C3" s="96" t="s">
        <v>119</v>
      </c>
      <c r="D3" s="97"/>
      <c r="E3" s="97"/>
      <c r="F3" s="97"/>
      <c r="G3" s="97"/>
      <c r="H3" s="97"/>
      <c r="I3" s="97"/>
      <c r="J3" s="97"/>
      <c r="K3" s="97"/>
      <c r="L3" s="98"/>
      <c r="M3" s="96" t="s">
        <v>120</v>
      </c>
      <c r="N3" s="97"/>
      <c r="O3" s="97"/>
      <c r="P3" s="97"/>
      <c r="Q3" s="97"/>
      <c r="R3" s="97"/>
      <c r="S3" s="97"/>
      <c r="T3" s="97"/>
      <c r="U3" s="97"/>
      <c r="V3" s="98"/>
      <c r="W3" s="96" t="s">
        <v>119</v>
      </c>
      <c r="X3" s="97"/>
      <c r="Y3" s="97"/>
      <c r="Z3" s="97"/>
      <c r="AA3" s="97"/>
      <c r="AB3" s="97"/>
      <c r="AC3" s="97"/>
      <c r="AD3" s="97"/>
      <c r="AE3" s="97"/>
      <c r="AF3" s="98"/>
      <c r="AG3" s="96" t="s">
        <v>120</v>
      </c>
      <c r="AH3" s="97"/>
      <c r="AI3" s="97"/>
      <c r="AJ3" s="97"/>
      <c r="AK3" s="97"/>
      <c r="AL3" s="97"/>
      <c r="AM3" s="97"/>
      <c r="AN3" s="97"/>
      <c r="AO3" s="97"/>
      <c r="AP3" s="98"/>
      <c r="AQ3" s="96" t="s">
        <v>119</v>
      </c>
      <c r="AR3" s="97"/>
      <c r="AS3" s="97"/>
      <c r="AT3" s="97"/>
      <c r="AU3" s="97"/>
      <c r="AV3" s="97"/>
      <c r="AW3" s="97"/>
      <c r="AX3" s="97"/>
      <c r="AY3" s="97"/>
      <c r="AZ3" s="98"/>
      <c r="BA3" s="96" t="s">
        <v>120</v>
      </c>
      <c r="BB3" s="97"/>
      <c r="BC3" s="97"/>
      <c r="BD3" s="97"/>
      <c r="BE3" s="97"/>
      <c r="BF3" s="97"/>
      <c r="BG3" s="97"/>
      <c r="BH3" s="97"/>
      <c r="BI3" s="97"/>
      <c r="BJ3" s="98"/>
      <c r="BK3" s="106"/>
      <c r="BL3" s="10"/>
      <c r="BM3" s="83"/>
      <c r="BN3" s="10"/>
      <c r="BO3" s="10"/>
      <c r="BP3" s="10"/>
      <c r="BQ3" s="10"/>
      <c r="BR3" s="10"/>
      <c r="BS3" s="10"/>
      <c r="BT3" s="10"/>
      <c r="BU3" s="10"/>
      <c r="BV3" s="10"/>
    </row>
    <row r="4" spans="1:99" s="11" customFormat="1" ht="18" x14ac:dyDescent="0.35">
      <c r="A4" s="112"/>
      <c r="B4" s="89"/>
      <c r="C4" s="93" t="s">
        <v>34</v>
      </c>
      <c r="D4" s="94"/>
      <c r="E4" s="94"/>
      <c r="F4" s="94"/>
      <c r="G4" s="95"/>
      <c r="H4" s="93" t="s">
        <v>35</v>
      </c>
      <c r="I4" s="94"/>
      <c r="J4" s="94"/>
      <c r="K4" s="94"/>
      <c r="L4" s="95"/>
      <c r="M4" s="93" t="s">
        <v>34</v>
      </c>
      <c r="N4" s="94"/>
      <c r="O4" s="94"/>
      <c r="P4" s="94"/>
      <c r="Q4" s="95"/>
      <c r="R4" s="93" t="s">
        <v>35</v>
      </c>
      <c r="S4" s="94"/>
      <c r="T4" s="94"/>
      <c r="U4" s="94"/>
      <c r="V4" s="95"/>
      <c r="W4" s="93" t="s">
        <v>34</v>
      </c>
      <c r="X4" s="94"/>
      <c r="Y4" s="94"/>
      <c r="Z4" s="94"/>
      <c r="AA4" s="95"/>
      <c r="AB4" s="93" t="s">
        <v>35</v>
      </c>
      <c r="AC4" s="94"/>
      <c r="AD4" s="94"/>
      <c r="AE4" s="94"/>
      <c r="AF4" s="95"/>
      <c r="AG4" s="93" t="s">
        <v>34</v>
      </c>
      <c r="AH4" s="94"/>
      <c r="AI4" s="94"/>
      <c r="AJ4" s="94"/>
      <c r="AK4" s="95"/>
      <c r="AL4" s="93" t="s">
        <v>35</v>
      </c>
      <c r="AM4" s="94"/>
      <c r="AN4" s="94"/>
      <c r="AO4" s="94"/>
      <c r="AP4" s="95"/>
      <c r="AQ4" s="93" t="s">
        <v>34</v>
      </c>
      <c r="AR4" s="94"/>
      <c r="AS4" s="94"/>
      <c r="AT4" s="94"/>
      <c r="AU4" s="95"/>
      <c r="AV4" s="93" t="s">
        <v>35</v>
      </c>
      <c r="AW4" s="94"/>
      <c r="AX4" s="94"/>
      <c r="AY4" s="94"/>
      <c r="AZ4" s="95"/>
      <c r="BA4" s="93" t="s">
        <v>34</v>
      </c>
      <c r="BB4" s="94"/>
      <c r="BC4" s="94"/>
      <c r="BD4" s="94"/>
      <c r="BE4" s="95"/>
      <c r="BF4" s="93" t="s">
        <v>35</v>
      </c>
      <c r="BG4" s="94"/>
      <c r="BH4" s="94"/>
      <c r="BI4" s="94"/>
      <c r="BJ4" s="95"/>
      <c r="BK4" s="106"/>
      <c r="BL4" s="10"/>
      <c r="BM4" s="83"/>
      <c r="BN4" s="10"/>
      <c r="BO4" s="10"/>
      <c r="BP4" s="10"/>
      <c r="BQ4" s="10"/>
      <c r="BR4" s="10"/>
      <c r="BS4" s="10"/>
      <c r="BT4" s="10"/>
      <c r="BU4" s="10"/>
      <c r="BV4" s="10"/>
    </row>
    <row r="5" spans="1:99" s="7" customFormat="1" ht="15" customHeight="1" x14ac:dyDescent="0.35">
      <c r="A5" s="112"/>
      <c r="B5" s="89"/>
      <c r="C5" s="13">
        <v>1</v>
      </c>
      <c r="D5" s="12">
        <v>2</v>
      </c>
      <c r="E5" s="12">
        <v>3</v>
      </c>
      <c r="F5" s="12">
        <v>4</v>
      </c>
      <c r="G5" s="14">
        <v>5</v>
      </c>
      <c r="H5" s="13">
        <v>1</v>
      </c>
      <c r="I5" s="12">
        <v>2</v>
      </c>
      <c r="J5" s="12">
        <v>3</v>
      </c>
      <c r="K5" s="12">
        <v>4</v>
      </c>
      <c r="L5" s="14">
        <v>5</v>
      </c>
      <c r="M5" s="13">
        <v>1</v>
      </c>
      <c r="N5" s="12">
        <v>2</v>
      </c>
      <c r="O5" s="12">
        <v>3</v>
      </c>
      <c r="P5" s="12">
        <v>4</v>
      </c>
      <c r="Q5" s="14">
        <v>5</v>
      </c>
      <c r="R5" s="13">
        <v>1</v>
      </c>
      <c r="S5" s="12">
        <v>2</v>
      </c>
      <c r="T5" s="12">
        <v>3</v>
      </c>
      <c r="U5" s="12">
        <v>4</v>
      </c>
      <c r="V5" s="14">
        <v>5</v>
      </c>
      <c r="W5" s="13">
        <v>1</v>
      </c>
      <c r="X5" s="12">
        <v>2</v>
      </c>
      <c r="Y5" s="12">
        <v>3</v>
      </c>
      <c r="Z5" s="12">
        <v>4</v>
      </c>
      <c r="AA5" s="14">
        <v>5</v>
      </c>
      <c r="AB5" s="13">
        <v>1</v>
      </c>
      <c r="AC5" s="12">
        <v>2</v>
      </c>
      <c r="AD5" s="12">
        <v>3</v>
      </c>
      <c r="AE5" s="12">
        <v>4</v>
      </c>
      <c r="AF5" s="14">
        <v>5</v>
      </c>
      <c r="AG5" s="13">
        <v>1</v>
      </c>
      <c r="AH5" s="12">
        <v>2</v>
      </c>
      <c r="AI5" s="12">
        <v>3</v>
      </c>
      <c r="AJ5" s="12">
        <v>4</v>
      </c>
      <c r="AK5" s="14">
        <v>5</v>
      </c>
      <c r="AL5" s="13">
        <v>1</v>
      </c>
      <c r="AM5" s="12">
        <v>2</v>
      </c>
      <c r="AN5" s="12">
        <v>3</v>
      </c>
      <c r="AO5" s="12">
        <v>4</v>
      </c>
      <c r="AP5" s="14">
        <v>5</v>
      </c>
      <c r="AQ5" s="13">
        <v>1</v>
      </c>
      <c r="AR5" s="67">
        <v>2</v>
      </c>
      <c r="AS5" s="12">
        <v>3</v>
      </c>
      <c r="AT5" s="12">
        <v>4</v>
      </c>
      <c r="AU5" s="14">
        <v>5</v>
      </c>
      <c r="AV5" s="13">
        <v>1</v>
      </c>
      <c r="AW5" s="12">
        <v>2</v>
      </c>
      <c r="AX5" s="12">
        <v>3</v>
      </c>
      <c r="AY5" s="12">
        <v>4</v>
      </c>
      <c r="AZ5" s="14">
        <v>5</v>
      </c>
      <c r="BA5" s="13">
        <v>1</v>
      </c>
      <c r="BB5" s="12">
        <v>2</v>
      </c>
      <c r="BC5" s="12">
        <v>3</v>
      </c>
      <c r="BD5" s="12">
        <v>4</v>
      </c>
      <c r="BE5" s="14">
        <v>5</v>
      </c>
      <c r="BF5" s="13">
        <v>1</v>
      </c>
      <c r="BG5" s="12">
        <v>2</v>
      </c>
      <c r="BH5" s="12">
        <v>3</v>
      </c>
      <c r="BI5" s="12">
        <v>4</v>
      </c>
      <c r="BJ5" s="14">
        <v>5</v>
      </c>
      <c r="BK5" s="107"/>
      <c r="BL5" s="5"/>
      <c r="BM5" s="84"/>
      <c r="BN5" s="5"/>
      <c r="BO5" s="5"/>
      <c r="BP5" s="5"/>
      <c r="BQ5" s="5"/>
      <c r="BR5" s="5"/>
      <c r="BS5" s="5"/>
      <c r="BT5" s="5"/>
      <c r="BU5" s="5"/>
      <c r="BV5" s="5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</row>
    <row r="6" spans="1:99" x14ac:dyDescent="0.2">
      <c r="A6" s="15" t="s">
        <v>0</v>
      </c>
      <c r="B6" s="18" t="s">
        <v>6</v>
      </c>
      <c r="C6" s="99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1"/>
    </row>
    <row r="7" spans="1:99" x14ac:dyDescent="0.2">
      <c r="A7" s="15" t="s">
        <v>76</v>
      </c>
      <c r="B7" s="18" t="s">
        <v>12</v>
      </c>
      <c r="C7" s="99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1"/>
    </row>
    <row r="8" spans="1:99" x14ac:dyDescent="0.2">
      <c r="A8" s="15"/>
      <c r="B8" s="28" t="s">
        <v>101</v>
      </c>
      <c r="C8" s="34">
        <v>0</v>
      </c>
      <c r="D8" s="34">
        <v>120.97286224919978</v>
      </c>
      <c r="E8" s="34">
        <v>0</v>
      </c>
      <c r="F8" s="34">
        <v>0</v>
      </c>
      <c r="G8" s="34">
        <v>0</v>
      </c>
      <c r="H8" s="34">
        <v>7.1982994166654075</v>
      </c>
      <c r="I8" s="34">
        <v>211.21758345316508</v>
      </c>
      <c r="J8" s="34">
        <v>46.22520133546611</v>
      </c>
      <c r="K8" s="34">
        <v>0</v>
      </c>
      <c r="L8" s="34">
        <v>71.886103030357731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4.3817708805330033</v>
      </c>
      <c r="S8" s="34">
        <v>1.6479056562664001</v>
      </c>
      <c r="T8" s="34">
        <v>51.286171518932903</v>
      </c>
      <c r="U8" s="34">
        <v>0</v>
      </c>
      <c r="V8" s="34">
        <v>8.450628545463001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2.5398862388912971</v>
      </c>
      <c r="AC8" s="34">
        <v>240.73983592502981</v>
      </c>
      <c r="AD8" s="34">
        <v>9.9038752492661981</v>
      </c>
      <c r="AE8" s="34">
        <v>0</v>
      </c>
      <c r="AF8" s="34">
        <v>49.139320962789995</v>
      </c>
      <c r="AG8" s="34">
        <v>0</v>
      </c>
      <c r="AH8" s="34">
        <v>0</v>
      </c>
      <c r="AI8" s="34">
        <v>0</v>
      </c>
      <c r="AJ8" s="34">
        <v>0</v>
      </c>
      <c r="AK8" s="34">
        <v>0</v>
      </c>
      <c r="AL8" s="34">
        <v>2.3560151802225993</v>
      </c>
      <c r="AM8" s="34">
        <v>52.670294524598503</v>
      </c>
      <c r="AN8" s="34">
        <v>95.591149766599017</v>
      </c>
      <c r="AO8" s="34">
        <v>0</v>
      </c>
      <c r="AP8" s="34">
        <v>27.472421126525205</v>
      </c>
      <c r="AQ8" s="34">
        <v>0</v>
      </c>
      <c r="AR8" s="65">
        <v>0</v>
      </c>
      <c r="AS8" s="34">
        <v>0</v>
      </c>
      <c r="AT8" s="34">
        <v>0</v>
      </c>
      <c r="AU8" s="34">
        <v>0</v>
      </c>
      <c r="AV8" s="34">
        <v>8.0048464721089978</v>
      </c>
      <c r="AW8" s="34">
        <v>10.512879630731801</v>
      </c>
      <c r="AX8" s="34">
        <v>0.29346563543329995</v>
      </c>
      <c r="AY8" s="34">
        <v>0</v>
      </c>
      <c r="AZ8" s="34">
        <v>28.541564791060001</v>
      </c>
      <c r="BA8" s="34">
        <v>0</v>
      </c>
      <c r="BB8" s="34">
        <v>0</v>
      </c>
      <c r="BC8" s="34">
        <v>0</v>
      </c>
      <c r="BD8" s="34">
        <v>0</v>
      </c>
      <c r="BE8" s="34">
        <v>0</v>
      </c>
      <c r="BF8" s="34">
        <v>2.0027991312560971</v>
      </c>
      <c r="BG8" s="34">
        <v>0.15892627139969998</v>
      </c>
      <c r="BH8" s="34">
        <v>0.80629420216659997</v>
      </c>
      <c r="BI8" s="34">
        <v>0</v>
      </c>
      <c r="BJ8" s="34">
        <v>3.1843773752313984</v>
      </c>
      <c r="BK8" s="35">
        <f>SUM(C8:BJ8)</f>
        <v>1057.18447856936</v>
      </c>
      <c r="BL8" s="79"/>
    </row>
    <row r="9" spans="1:99" x14ac:dyDescent="0.2">
      <c r="A9" s="15"/>
      <c r="B9" s="20" t="s">
        <v>85</v>
      </c>
      <c r="C9" s="32">
        <f t="shared" ref="C9:BJ9" si="0">SUM(C8)</f>
        <v>0</v>
      </c>
      <c r="D9" s="61">
        <f t="shared" si="0"/>
        <v>120.97286224919978</v>
      </c>
      <c r="E9" s="32">
        <f t="shared" si="0"/>
        <v>0</v>
      </c>
      <c r="F9" s="32">
        <f t="shared" si="0"/>
        <v>0</v>
      </c>
      <c r="G9" s="32">
        <f t="shared" si="0"/>
        <v>0</v>
      </c>
      <c r="H9" s="61">
        <f t="shared" si="0"/>
        <v>7.1982994166654075</v>
      </c>
      <c r="I9" s="61">
        <f t="shared" si="0"/>
        <v>211.21758345316508</v>
      </c>
      <c r="J9" s="61">
        <f t="shared" si="0"/>
        <v>46.22520133546611</v>
      </c>
      <c r="K9" s="61">
        <f t="shared" si="0"/>
        <v>0</v>
      </c>
      <c r="L9" s="61">
        <f t="shared" si="0"/>
        <v>71.886103030357731</v>
      </c>
      <c r="M9" s="32">
        <f t="shared" si="0"/>
        <v>0</v>
      </c>
      <c r="N9" s="32">
        <f t="shared" si="0"/>
        <v>0</v>
      </c>
      <c r="O9" s="32">
        <f t="shared" si="0"/>
        <v>0</v>
      </c>
      <c r="P9" s="32">
        <f t="shared" si="0"/>
        <v>0</v>
      </c>
      <c r="Q9" s="32">
        <f t="shared" si="0"/>
        <v>0</v>
      </c>
      <c r="R9" s="61">
        <f t="shared" si="0"/>
        <v>4.3817708805330033</v>
      </c>
      <c r="S9" s="61">
        <f t="shared" si="0"/>
        <v>1.6479056562664001</v>
      </c>
      <c r="T9" s="61">
        <f t="shared" si="0"/>
        <v>51.286171518932903</v>
      </c>
      <c r="U9" s="61">
        <f t="shared" si="0"/>
        <v>0</v>
      </c>
      <c r="V9" s="61">
        <f t="shared" si="0"/>
        <v>8.450628545463001</v>
      </c>
      <c r="W9" s="32">
        <f t="shared" si="0"/>
        <v>0</v>
      </c>
      <c r="X9" s="61">
        <f t="shared" si="0"/>
        <v>0</v>
      </c>
      <c r="Y9" s="32">
        <f t="shared" si="0"/>
        <v>0</v>
      </c>
      <c r="Z9" s="32">
        <f t="shared" si="0"/>
        <v>0</v>
      </c>
      <c r="AA9" s="32">
        <f t="shared" si="0"/>
        <v>0</v>
      </c>
      <c r="AB9" s="61">
        <f t="shared" si="0"/>
        <v>2.5398862388912971</v>
      </c>
      <c r="AC9" s="61">
        <f t="shared" si="0"/>
        <v>240.73983592502981</v>
      </c>
      <c r="AD9" s="61">
        <f t="shared" si="0"/>
        <v>9.9038752492661981</v>
      </c>
      <c r="AE9" s="61">
        <f t="shared" si="0"/>
        <v>0</v>
      </c>
      <c r="AF9" s="61">
        <f t="shared" si="0"/>
        <v>49.139320962789995</v>
      </c>
      <c r="AG9" s="32">
        <f t="shared" si="0"/>
        <v>0</v>
      </c>
      <c r="AH9" s="32">
        <f t="shared" si="0"/>
        <v>0</v>
      </c>
      <c r="AI9" s="32">
        <f t="shared" si="0"/>
        <v>0</v>
      </c>
      <c r="AJ9" s="32">
        <f t="shared" si="0"/>
        <v>0</v>
      </c>
      <c r="AK9" s="32">
        <f t="shared" si="0"/>
        <v>0</v>
      </c>
      <c r="AL9" s="61">
        <f t="shared" si="0"/>
        <v>2.3560151802225993</v>
      </c>
      <c r="AM9" s="61">
        <f t="shared" si="0"/>
        <v>52.670294524598503</v>
      </c>
      <c r="AN9" s="61">
        <f t="shared" si="0"/>
        <v>95.591149766599017</v>
      </c>
      <c r="AO9" s="61">
        <f t="shared" si="0"/>
        <v>0</v>
      </c>
      <c r="AP9" s="61">
        <f t="shared" si="0"/>
        <v>27.472421126525205</v>
      </c>
      <c r="AQ9" s="32">
        <f t="shared" si="0"/>
        <v>0</v>
      </c>
      <c r="AR9" s="68">
        <f t="shared" si="0"/>
        <v>0</v>
      </c>
      <c r="AS9" s="32">
        <f t="shared" si="0"/>
        <v>0</v>
      </c>
      <c r="AT9" s="32">
        <f t="shared" si="0"/>
        <v>0</v>
      </c>
      <c r="AU9" s="32">
        <f t="shared" si="0"/>
        <v>0</v>
      </c>
      <c r="AV9" s="61">
        <f>(SUM(AV8))</f>
        <v>8.0048464721089978</v>
      </c>
      <c r="AW9" s="61">
        <f>(SUM(AW8))</f>
        <v>10.512879630731801</v>
      </c>
      <c r="AX9" s="61">
        <f t="shared" si="0"/>
        <v>0.29346563543329995</v>
      </c>
      <c r="AY9" s="61">
        <f t="shared" si="0"/>
        <v>0</v>
      </c>
      <c r="AZ9" s="61">
        <f t="shared" si="0"/>
        <v>28.541564791060001</v>
      </c>
      <c r="BA9" s="32">
        <f t="shared" si="0"/>
        <v>0</v>
      </c>
      <c r="BB9" s="32">
        <f t="shared" si="0"/>
        <v>0</v>
      </c>
      <c r="BC9" s="32">
        <f t="shared" si="0"/>
        <v>0</v>
      </c>
      <c r="BD9" s="32">
        <f t="shared" si="0"/>
        <v>0</v>
      </c>
      <c r="BE9" s="32">
        <f t="shared" si="0"/>
        <v>0</v>
      </c>
      <c r="BF9" s="61">
        <f t="shared" si="0"/>
        <v>2.0027991312560971</v>
      </c>
      <c r="BG9" s="61">
        <f t="shared" si="0"/>
        <v>0.15892627139969998</v>
      </c>
      <c r="BH9" s="61">
        <f t="shared" si="0"/>
        <v>0.80629420216659997</v>
      </c>
      <c r="BI9" s="61">
        <f t="shared" si="0"/>
        <v>0</v>
      </c>
      <c r="BJ9" s="61">
        <f t="shared" si="0"/>
        <v>3.1843773752313984</v>
      </c>
      <c r="BK9" s="62">
        <f>SUM(BK8)</f>
        <v>1057.18447856936</v>
      </c>
    </row>
    <row r="10" spans="1:99" x14ac:dyDescent="0.2">
      <c r="A10" s="15" t="s">
        <v>77</v>
      </c>
      <c r="B10" s="19" t="s">
        <v>3</v>
      </c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1"/>
    </row>
    <row r="11" spans="1:99" x14ac:dyDescent="0.2">
      <c r="A11" s="15"/>
      <c r="B11" s="28" t="s">
        <v>102</v>
      </c>
      <c r="C11" s="34">
        <v>0</v>
      </c>
      <c r="D11" s="34">
        <v>6.1797998254666009</v>
      </c>
      <c r="E11" s="34">
        <v>0</v>
      </c>
      <c r="F11" s="34">
        <v>0</v>
      </c>
      <c r="G11" s="34">
        <v>0</v>
      </c>
      <c r="H11" s="34">
        <v>0.22879103339899992</v>
      </c>
      <c r="I11" s="34">
        <v>5.91185259666E-2</v>
      </c>
      <c r="J11" s="34">
        <v>0.83822466379999994</v>
      </c>
      <c r="K11" s="34">
        <v>0</v>
      </c>
      <c r="L11" s="34">
        <v>5.1798358991332005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0.17544377006560005</v>
      </c>
      <c r="S11" s="34">
        <v>1.2114752600000001E-2</v>
      </c>
      <c r="T11" s="34">
        <v>0.25245271349999998</v>
      </c>
      <c r="U11" s="34">
        <v>0</v>
      </c>
      <c r="V11" s="34">
        <v>0.28239579803319997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0.71263955246189981</v>
      </c>
      <c r="AC11" s="34">
        <v>3.3340126193664998</v>
      </c>
      <c r="AD11" s="34">
        <v>0</v>
      </c>
      <c r="AE11" s="34">
        <v>0</v>
      </c>
      <c r="AF11" s="34">
        <v>4.4245881869991992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0.66901038446189987</v>
      </c>
      <c r="AM11" s="34">
        <v>0.1518243601</v>
      </c>
      <c r="AN11" s="34">
        <v>0</v>
      </c>
      <c r="AO11" s="34">
        <v>0</v>
      </c>
      <c r="AP11" s="34">
        <v>0.69630543409970003</v>
      </c>
      <c r="AQ11" s="34">
        <v>0</v>
      </c>
      <c r="AR11" s="65">
        <v>0</v>
      </c>
      <c r="AS11" s="34">
        <v>0</v>
      </c>
      <c r="AT11" s="34">
        <v>0</v>
      </c>
      <c r="AU11" s="34">
        <v>0</v>
      </c>
      <c r="AV11" s="34">
        <v>0.65802836883139992</v>
      </c>
      <c r="AW11" s="34">
        <v>0.28277847933319999</v>
      </c>
      <c r="AX11" s="34">
        <v>0</v>
      </c>
      <c r="AY11" s="34">
        <v>0</v>
      </c>
      <c r="AZ11" s="34">
        <v>0.90928616459939993</v>
      </c>
      <c r="BA11" s="34">
        <v>0</v>
      </c>
      <c r="BB11" s="34">
        <v>0</v>
      </c>
      <c r="BC11" s="34">
        <v>0</v>
      </c>
      <c r="BD11" s="34">
        <v>0</v>
      </c>
      <c r="BE11" s="34">
        <v>0</v>
      </c>
      <c r="BF11" s="34">
        <v>0.21545522766589995</v>
      </c>
      <c r="BG11" s="34">
        <v>8.7156339999999999E-3</v>
      </c>
      <c r="BH11" s="34">
        <v>0</v>
      </c>
      <c r="BI11" s="34">
        <v>0</v>
      </c>
      <c r="BJ11" s="34">
        <v>0.1152134571332</v>
      </c>
      <c r="BK11" s="35">
        <f>SUM(C11:BJ11)</f>
        <v>25.3860348510165</v>
      </c>
    </row>
    <row r="12" spans="1:99" x14ac:dyDescent="0.2">
      <c r="A12" s="15"/>
      <c r="B12" s="20" t="s">
        <v>86</v>
      </c>
      <c r="C12" s="32">
        <f t="shared" ref="C12:BJ12" si="1">SUM(C11)</f>
        <v>0</v>
      </c>
      <c r="D12" s="61">
        <f t="shared" si="1"/>
        <v>6.1797998254666009</v>
      </c>
      <c r="E12" s="32">
        <f t="shared" si="1"/>
        <v>0</v>
      </c>
      <c r="F12" s="32">
        <f t="shared" si="1"/>
        <v>0</v>
      </c>
      <c r="G12" s="32">
        <f t="shared" si="1"/>
        <v>0</v>
      </c>
      <c r="H12" s="61">
        <f t="shared" si="1"/>
        <v>0.22879103339899992</v>
      </c>
      <c r="I12" s="61">
        <f t="shared" si="1"/>
        <v>5.91185259666E-2</v>
      </c>
      <c r="J12" s="61">
        <f t="shared" si="1"/>
        <v>0.83822466379999994</v>
      </c>
      <c r="K12" s="61">
        <f t="shared" si="1"/>
        <v>0</v>
      </c>
      <c r="L12" s="61">
        <f t="shared" si="1"/>
        <v>5.1798358991332005</v>
      </c>
      <c r="M12" s="32">
        <f t="shared" si="1"/>
        <v>0</v>
      </c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61">
        <f t="shared" si="1"/>
        <v>0.17544377006560005</v>
      </c>
      <c r="S12" s="61">
        <f t="shared" si="1"/>
        <v>1.2114752600000001E-2</v>
      </c>
      <c r="T12" s="61">
        <f t="shared" si="1"/>
        <v>0.25245271349999998</v>
      </c>
      <c r="U12" s="61">
        <f t="shared" si="1"/>
        <v>0</v>
      </c>
      <c r="V12" s="61">
        <f t="shared" si="1"/>
        <v>0.28239579803319997</v>
      </c>
      <c r="W12" s="32">
        <f t="shared" si="1"/>
        <v>0</v>
      </c>
      <c r="X12" s="61">
        <f t="shared" si="1"/>
        <v>0</v>
      </c>
      <c r="Y12" s="32">
        <f t="shared" si="1"/>
        <v>0</v>
      </c>
      <c r="Z12" s="32">
        <f t="shared" si="1"/>
        <v>0</v>
      </c>
      <c r="AA12" s="32">
        <f t="shared" si="1"/>
        <v>0</v>
      </c>
      <c r="AB12" s="61">
        <f t="shared" si="1"/>
        <v>0.71263955246189981</v>
      </c>
      <c r="AC12" s="61">
        <f t="shared" si="1"/>
        <v>3.3340126193664998</v>
      </c>
      <c r="AD12" s="61">
        <f t="shared" si="1"/>
        <v>0</v>
      </c>
      <c r="AE12" s="61">
        <f t="shared" si="1"/>
        <v>0</v>
      </c>
      <c r="AF12" s="61">
        <f t="shared" si="1"/>
        <v>4.4245881869991992</v>
      </c>
      <c r="AG12" s="32">
        <f t="shared" si="1"/>
        <v>0</v>
      </c>
      <c r="AH12" s="32">
        <f t="shared" si="1"/>
        <v>0</v>
      </c>
      <c r="AI12" s="32">
        <f t="shared" si="1"/>
        <v>0</v>
      </c>
      <c r="AJ12" s="32">
        <f t="shared" si="1"/>
        <v>0</v>
      </c>
      <c r="AK12" s="32">
        <f t="shared" si="1"/>
        <v>0</v>
      </c>
      <c r="AL12" s="61">
        <f t="shared" si="1"/>
        <v>0.66901038446189987</v>
      </c>
      <c r="AM12" s="61">
        <f t="shared" si="1"/>
        <v>0.1518243601</v>
      </c>
      <c r="AN12" s="61">
        <f t="shared" si="1"/>
        <v>0</v>
      </c>
      <c r="AO12" s="61">
        <f t="shared" si="1"/>
        <v>0</v>
      </c>
      <c r="AP12" s="61">
        <f t="shared" si="1"/>
        <v>0.69630543409970003</v>
      </c>
      <c r="AQ12" s="32">
        <f t="shared" si="1"/>
        <v>0</v>
      </c>
      <c r="AR12" s="68">
        <f t="shared" si="1"/>
        <v>0</v>
      </c>
      <c r="AS12" s="32">
        <f t="shared" si="1"/>
        <v>0</v>
      </c>
      <c r="AT12" s="32">
        <f t="shared" si="1"/>
        <v>0</v>
      </c>
      <c r="AU12" s="32">
        <f t="shared" si="1"/>
        <v>0</v>
      </c>
      <c r="AV12" s="61">
        <f>(SUM(AV11))</f>
        <v>0.65802836883139992</v>
      </c>
      <c r="AW12" s="61">
        <f>(SUM(AW11))</f>
        <v>0.28277847933319999</v>
      </c>
      <c r="AX12" s="61">
        <f t="shared" si="1"/>
        <v>0</v>
      </c>
      <c r="AY12" s="61">
        <f t="shared" si="1"/>
        <v>0</v>
      </c>
      <c r="AZ12" s="61">
        <f t="shared" si="1"/>
        <v>0.90928616459939993</v>
      </c>
      <c r="BA12" s="32">
        <f t="shared" si="1"/>
        <v>0</v>
      </c>
      <c r="BB12" s="32">
        <f t="shared" si="1"/>
        <v>0</v>
      </c>
      <c r="BC12" s="32">
        <f t="shared" si="1"/>
        <v>0</v>
      </c>
      <c r="BD12" s="32">
        <f t="shared" si="1"/>
        <v>0</v>
      </c>
      <c r="BE12" s="32">
        <f t="shared" si="1"/>
        <v>0</v>
      </c>
      <c r="BF12" s="61">
        <f t="shared" si="1"/>
        <v>0.21545522766589995</v>
      </c>
      <c r="BG12" s="61">
        <f t="shared" si="1"/>
        <v>8.7156339999999999E-3</v>
      </c>
      <c r="BH12" s="61">
        <f t="shared" si="1"/>
        <v>0</v>
      </c>
      <c r="BI12" s="61">
        <f t="shared" si="1"/>
        <v>0</v>
      </c>
      <c r="BJ12" s="61">
        <f t="shared" si="1"/>
        <v>0.1152134571332</v>
      </c>
      <c r="BK12" s="64">
        <f>SUM(BK11)</f>
        <v>25.3860348510165</v>
      </c>
    </row>
    <row r="13" spans="1:99" x14ac:dyDescent="0.2">
      <c r="A13" s="15" t="s">
        <v>78</v>
      </c>
      <c r="B13" s="19" t="s">
        <v>10</v>
      </c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1"/>
    </row>
    <row r="14" spans="1:99" x14ac:dyDescent="0.2">
      <c r="A14" s="15"/>
      <c r="B14" s="20" t="s">
        <v>36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65">
        <v>0</v>
      </c>
      <c r="AS14" s="34">
        <v>0</v>
      </c>
      <c r="AT14" s="34">
        <v>0</v>
      </c>
      <c r="AU14" s="34">
        <v>0</v>
      </c>
      <c r="AV14" s="34">
        <v>0</v>
      </c>
      <c r="AW14" s="34">
        <v>0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35">
        <f t="shared" ref="BK14" si="2">SUM(C14:BJ14)</f>
        <v>0</v>
      </c>
    </row>
    <row r="15" spans="1:99" x14ac:dyDescent="0.2">
      <c r="A15" s="15"/>
      <c r="B15" s="20" t="s">
        <v>93</v>
      </c>
      <c r="C15" s="33">
        <f t="shared" ref="C15:AH15" si="3">SUM(C14:C14)</f>
        <v>0</v>
      </c>
      <c r="D15" s="33">
        <f t="shared" si="3"/>
        <v>0</v>
      </c>
      <c r="E15" s="33">
        <f t="shared" si="3"/>
        <v>0</v>
      </c>
      <c r="F15" s="33">
        <f t="shared" si="3"/>
        <v>0</v>
      </c>
      <c r="G15" s="33">
        <f t="shared" si="3"/>
        <v>0</v>
      </c>
      <c r="H15" s="33">
        <f t="shared" si="3"/>
        <v>0</v>
      </c>
      <c r="I15" s="33">
        <f t="shared" si="3"/>
        <v>0</v>
      </c>
      <c r="J15" s="33">
        <f t="shared" si="3"/>
        <v>0</v>
      </c>
      <c r="K15" s="33">
        <f t="shared" si="3"/>
        <v>0</v>
      </c>
      <c r="L15" s="33">
        <f t="shared" si="3"/>
        <v>0</v>
      </c>
      <c r="M15" s="33">
        <f t="shared" si="3"/>
        <v>0</v>
      </c>
      <c r="N15" s="33">
        <f t="shared" si="3"/>
        <v>0</v>
      </c>
      <c r="O15" s="33">
        <f t="shared" si="3"/>
        <v>0</v>
      </c>
      <c r="P15" s="33">
        <f t="shared" si="3"/>
        <v>0</v>
      </c>
      <c r="Q15" s="33">
        <f t="shared" si="3"/>
        <v>0</v>
      </c>
      <c r="R15" s="33">
        <f t="shared" si="3"/>
        <v>0</v>
      </c>
      <c r="S15" s="33">
        <f t="shared" si="3"/>
        <v>0</v>
      </c>
      <c r="T15" s="33">
        <f t="shared" si="3"/>
        <v>0</v>
      </c>
      <c r="U15" s="33">
        <f t="shared" si="3"/>
        <v>0</v>
      </c>
      <c r="V15" s="33">
        <f t="shared" si="3"/>
        <v>0</v>
      </c>
      <c r="W15" s="33">
        <f t="shared" si="3"/>
        <v>0</v>
      </c>
      <c r="X15" s="33">
        <f t="shared" si="3"/>
        <v>0</v>
      </c>
      <c r="Y15" s="33">
        <f t="shared" si="3"/>
        <v>0</v>
      </c>
      <c r="Z15" s="33">
        <f t="shared" si="3"/>
        <v>0</v>
      </c>
      <c r="AA15" s="33">
        <f t="shared" si="3"/>
        <v>0</v>
      </c>
      <c r="AB15" s="33">
        <f t="shared" si="3"/>
        <v>0</v>
      </c>
      <c r="AC15" s="33">
        <f t="shared" si="3"/>
        <v>0</v>
      </c>
      <c r="AD15" s="33">
        <f t="shared" si="3"/>
        <v>0</v>
      </c>
      <c r="AE15" s="33">
        <f t="shared" si="3"/>
        <v>0</v>
      </c>
      <c r="AF15" s="33">
        <f t="shared" si="3"/>
        <v>0</v>
      </c>
      <c r="AG15" s="33">
        <f t="shared" si="3"/>
        <v>0</v>
      </c>
      <c r="AH15" s="33">
        <f t="shared" si="3"/>
        <v>0</v>
      </c>
      <c r="AI15" s="33">
        <f t="shared" ref="AI15:BK15" si="4">SUM(AI14:AI14)</f>
        <v>0</v>
      </c>
      <c r="AJ15" s="33">
        <f t="shared" si="4"/>
        <v>0</v>
      </c>
      <c r="AK15" s="33">
        <f t="shared" si="4"/>
        <v>0</v>
      </c>
      <c r="AL15" s="33">
        <f t="shared" si="4"/>
        <v>0</v>
      </c>
      <c r="AM15" s="33">
        <f t="shared" si="4"/>
        <v>0</v>
      </c>
      <c r="AN15" s="33">
        <f t="shared" si="4"/>
        <v>0</v>
      </c>
      <c r="AO15" s="33">
        <f t="shared" si="4"/>
        <v>0</v>
      </c>
      <c r="AP15" s="33">
        <f t="shared" si="4"/>
        <v>0</v>
      </c>
      <c r="AQ15" s="33">
        <f t="shared" si="4"/>
        <v>0</v>
      </c>
      <c r="AR15" s="66">
        <f t="shared" si="4"/>
        <v>0</v>
      </c>
      <c r="AS15" s="33">
        <f t="shared" si="4"/>
        <v>0</v>
      </c>
      <c r="AT15" s="33">
        <f t="shared" si="4"/>
        <v>0</v>
      </c>
      <c r="AU15" s="33">
        <f t="shared" si="4"/>
        <v>0</v>
      </c>
      <c r="AV15" s="33">
        <f t="shared" si="4"/>
        <v>0</v>
      </c>
      <c r="AW15" s="33">
        <f t="shared" si="4"/>
        <v>0</v>
      </c>
      <c r="AX15" s="33">
        <f t="shared" si="4"/>
        <v>0</v>
      </c>
      <c r="AY15" s="33">
        <f t="shared" si="4"/>
        <v>0</v>
      </c>
      <c r="AZ15" s="33">
        <f t="shared" si="4"/>
        <v>0</v>
      </c>
      <c r="BA15" s="33">
        <f t="shared" si="4"/>
        <v>0</v>
      </c>
      <c r="BB15" s="33">
        <f t="shared" si="4"/>
        <v>0</v>
      </c>
      <c r="BC15" s="33">
        <f t="shared" si="4"/>
        <v>0</v>
      </c>
      <c r="BD15" s="33">
        <f t="shared" si="4"/>
        <v>0</v>
      </c>
      <c r="BE15" s="33">
        <f t="shared" si="4"/>
        <v>0</v>
      </c>
      <c r="BF15" s="33">
        <f t="shared" si="4"/>
        <v>0</v>
      </c>
      <c r="BG15" s="33">
        <f t="shared" si="4"/>
        <v>0</v>
      </c>
      <c r="BH15" s="33">
        <f t="shared" si="4"/>
        <v>0</v>
      </c>
      <c r="BI15" s="33">
        <f t="shared" si="4"/>
        <v>0</v>
      </c>
      <c r="BJ15" s="33">
        <f t="shared" si="4"/>
        <v>0</v>
      </c>
      <c r="BK15" s="33">
        <f t="shared" si="4"/>
        <v>0</v>
      </c>
    </row>
    <row r="16" spans="1:99" x14ac:dyDescent="0.2">
      <c r="A16" s="15" t="s">
        <v>79</v>
      </c>
      <c r="B16" s="19" t="s">
        <v>13</v>
      </c>
      <c r="C16" s="99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1"/>
    </row>
    <row r="17" spans="1:65" x14ac:dyDescent="0.2">
      <c r="A17" s="15"/>
      <c r="B17" s="20" t="s">
        <v>36</v>
      </c>
      <c r="C17" s="30">
        <v>0</v>
      </c>
      <c r="D17" s="29">
        <v>0</v>
      </c>
      <c r="E17" s="29">
        <v>0</v>
      </c>
      <c r="F17" s="29">
        <v>0</v>
      </c>
      <c r="G17" s="31">
        <v>0</v>
      </c>
      <c r="H17" s="30">
        <v>0</v>
      </c>
      <c r="I17" s="29">
        <v>0</v>
      </c>
      <c r="J17" s="29">
        <v>0</v>
      </c>
      <c r="K17" s="29">
        <v>0</v>
      </c>
      <c r="L17" s="31">
        <v>0</v>
      </c>
      <c r="M17" s="30">
        <v>0</v>
      </c>
      <c r="N17" s="29">
        <v>0</v>
      </c>
      <c r="O17" s="29">
        <v>0</v>
      </c>
      <c r="P17" s="29">
        <v>0</v>
      </c>
      <c r="Q17" s="31">
        <v>0</v>
      </c>
      <c r="R17" s="30">
        <v>0</v>
      </c>
      <c r="S17" s="29">
        <v>0</v>
      </c>
      <c r="T17" s="29">
        <v>0</v>
      </c>
      <c r="U17" s="29">
        <v>0</v>
      </c>
      <c r="V17" s="31">
        <v>0</v>
      </c>
      <c r="W17" s="30">
        <v>0</v>
      </c>
      <c r="X17" s="29">
        <v>0</v>
      </c>
      <c r="Y17" s="29">
        <v>0</v>
      </c>
      <c r="Z17" s="29">
        <v>0</v>
      </c>
      <c r="AA17" s="31">
        <v>0</v>
      </c>
      <c r="AB17" s="30">
        <v>0</v>
      </c>
      <c r="AC17" s="29">
        <v>0</v>
      </c>
      <c r="AD17" s="29">
        <v>0</v>
      </c>
      <c r="AE17" s="29">
        <v>0</v>
      </c>
      <c r="AF17" s="31">
        <v>0</v>
      </c>
      <c r="AG17" s="30">
        <v>0</v>
      </c>
      <c r="AH17" s="29">
        <v>0</v>
      </c>
      <c r="AI17" s="29">
        <v>0</v>
      </c>
      <c r="AJ17" s="29">
        <v>0</v>
      </c>
      <c r="AK17" s="31">
        <v>0</v>
      </c>
      <c r="AL17" s="30">
        <v>0</v>
      </c>
      <c r="AM17" s="29">
        <v>0</v>
      </c>
      <c r="AN17" s="29">
        <v>0</v>
      </c>
      <c r="AO17" s="29">
        <v>0</v>
      </c>
      <c r="AP17" s="31">
        <v>0</v>
      </c>
      <c r="AQ17" s="30">
        <v>0</v>
      </c>
      <c r="AR17" s="69">
        <v>0</v>
      </c>
      <c r="AS17" s="29">
        <v>0</v>
      </c>
      <c r="AT17" s="29">
        <v>0</v>
      </c>
      <c r="AU17" s="31">
        <v>0</v>
      </c>
      <c r="AV17" s="30">
        <v>0</v>
      </c>
      <c r="AW17" s="29">
        <v>0</v>
      </c>
      <c r="AX17" s="29">
        <v>0</v>
      </c>
      <c r="AY17" s="29">
        <v>0</v>
      </c>
      <c r="AZ17" s="31">
        <v>0</v>
      </c>
      <c r="BA17" s="30">
        <v>0</v>
      </c>
      <c r="BB17" s="29">
        <v>0</v>
      </c>
      <c r="BC17" s="29">
        <v>0</v>
      </c>
      <c r="BD17" s="29">
        <v>0</v>
      </c>
      <c r="BE17" s="31">
        <v>0</v>
      </c>
      <c r="BF17" s="30">
        <v>0</v>
      </c>
      <c r="BG17" s="29">
        <v>0</v>
      </c>
      <c r="BH17" s="29">
        <v>0</v>
      </c>
      <c r="BI17" s="29">
        <v>0</v>
      </c>
      <c r="BJ17" s="31">
        <v>0</v>
      </c>
      <c r="BK17" s="35">
        <f>SUM(C17:BJ17)</f>
        <v>0</v>
      </c>
    </row>
    <row r="18" spans="1:65" x14ac:dyDescent="0.2">
      <c r="A18" s="15"/>
      <c r="B18" s="20" t="s">
        <v>92</v>
      </c>
      <c r="C18" s="32">
        <f t="shared" ref="C18:BJ18" si="5">SUM(C17)</f>
        <v>0</v>
      </c>
      <c r="D18" s="32">
        <f t="shared" si="5"/>
        <v>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32">
        <f t="shared" si="5"/>
        <v>0</v>
      </c>
      <c r="P18" s="32">
        <f t="shared" si="5"/>
        <v>0</v>
      </c>
      <c r="Q18" s="32">
        <f t="shared" si="5"/>
        <v>0</v>
      </c>
      <c r="R18" s="32">
        <f t="shared" si="5"/>
        <v>0</v>
      </c>
      <c r="S18" s="32">
        <f t="shared" si="5"/>
        <v>0</v>
      </c>
      <c r="T18" s="32">
        <f t="shared" si="5"/>
        <v>0</v>
      </c>
      <c r="U18" s="32">
        <f t="shared" si="5"/>
        <v>0</v>
      </c>
      <c r="V18" s="32">
        <f t="shared" si="5"/>
        <v>0</v>
      </c>
      <c r="W18" s="32">
        <f t="shared" si="5"/>
        <v>0</v>
      </c>
      <c r="X18" s="32">
        <f t="shared" si="5"/>
        <v>0</v>
      </c>
      <c r="Y18" s="32">
        <f t="shared" si="5"/>
        <v>0</v>
      </c>
      <c r="Z18" s="32">
        <f t="shared" si="5"/>
        <v>0</v>
      </c>
      <c r="AA18" s="32">
        <f t="shared" si="5"/>
        <v>0</v>
      </c>
      <c r="AB18" s="32">
        <f t="shared" si="5"/>
        <v>0</v>
      </c>
      <c r="AC18" s="32">
        <f t="shared" si="5"/>
        <v>0</v>
      </c>
      <c r="AD18" s="32">
        <f t="shared" si="5"/>
        <v>0</v>
      </c>
      <c r="AE18" s="32">
        <f t="shared" si="5"/>
        <v>0</v>
      </c>
      <c r="AF18" s="32">
        <f t="shared" si="5"/>
        <v>0</v>
      </c>
      <c r="AG18" s="32">
        <f t="shared" si="5"/>
        <v>0</v>
      </c>
      <c r="AH18" s="32">
        <f t="shared" si="5"/>
        <v>0</v>
      </c>
      <c r="AI18" s="32">
        <f t="shared" si="5"/>
        <v>0</v>
      </c>
      <c r="AJ18" s="32">
        <f t="shared" si="5"/>
        <v>0</v>
      </c>
      <c r="AK18" s="32">
        <f t="shared" si="5"/>
        <v>0</v>
      </c>
      <c r="AL18" s="32">
        <f t="shared" si="5"/>
        <v>0</v>
      </c>
      <c r="AM18" s="32">
        <f t="shared" si="5"/>
        <v>0</v>
      </c>
      <c r="AN18" s="32">
        <f t="shared" si="5"/>
        <v>0</v>
      </c>
      <c r="AO18" s="32">
        <f t="shared" si="5"/>
        <v>0</v>
      </c>
      <c r="AP18" s="32">
        <f t="shared" si="5"/>
        <v>0</v>
      </c>
      <c r="AQ18" s="32">
        <f t="shared" si="5"/>
        <v>0</v>
      </c>
      <c r="AR18" s="68">
        <f t="shared" si="5"/>
        <v>0</v>
      </c>
      <c r="AS18" s="32">
        <f t="shared" si="5"/>
        <v>0</v>
      </c>
      <c r="AT18" s="32">
        <f t="shared" si="5"/>
        <v>0</v>
      </c>
      <c r="AU18" s="32">
        <f t="shared" si="5"/>
        <v>0</v>
      </c>
      <c r="AV18" s="32">
        <f t="shared" si="5"/>
        <v>0</v>
      </c>
      <c r="AW18" s="32">
        <f t="shared" si="5"/>
        <v>0</v>
      </c>
      <c r="AX18" s="32">
        <f t="shared" si="5"/>
        <v>0</v>
      </c>
      <c r="AY18" s="32">
        <f t="shared" si="5"/>
        <v>0</v>
      </c>
      <c r="AZ18" s="32">
        <f t="shared" si="5"/>
        <v>0</v>
      </c>
      <c r="BA18" s="32">
        <f t="shared" si="5"/>
        <v>0</v>
      </c>
      <c r="BB18" s="32">
        <f t="shared" si="5"/>
        <v>0</v>
      </c>
      <c r="BC18" s="32">
        <f t="shared" si="5"/>
        <v>0</v>
      </c>
      <c r="BD18" s="32">
        <f t="shared" si="5"/>
        <v>0</v>
      </c>
      <c r="BE18" s="32">
        <f t="shared" si="5"/>
        <v>0</v>
      </c>
      <c r="BF18" s="32">
        <f t="shared" si="5"/>
        <v>0</v>
      </c>
      <c r="BG18" s="32">
        <f t="shared" si="5"/>
        <v>0</v>
      </c>
      <c r="BH18" s="32">
        <f t="shared" si="5"/>
        <v>0</v>
      </c>
      <c r="BI18" s="32">
        <f t="shared" si="5"/>
        <v>0</v>
      </c>
      <c r="BJ18" s="32">
        <f t="shared" si="5"/>
        <v>0</v>
      </c>
      <c r="BK18" s="33">
        <f>SUM(BK17)</f>
        <v>0</v>
      </c>
    </row>
    <row r="19" spans="1:65" x14ac:dyDescent="0.2">
      <c r="A19" s="15" t="s">
        <v>81</v>
      </c>
      <c r="B19" s="27" t="s">
        <v>97</v>
      </c>
      <c r="C19" s="99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1"/>
    </row>
    <row r="20" spans="1:65" x14ac:dyDescent="0.2">
      <c r="A20" s="15"/>
      <c r="B20" s="20" t="s">
        <v>36</v>
      </c>
      <c r="C20" s="30">
        <v>0</v>
      </c>
      <c r="D20" s="29">
        <v>0</v>
      </c>
      <c r="E20" s="29">
        <v>0</v>
      </c>
      <c r="F20" s="29">
        <v>0</v>
      </c>
      <c r="G20" s="31">
        <v>0</v>
      </c>
      <c r="H20" s="30">
        <v>0</v>
      </c>
      <c r="I20" s="29">
        <v>0</v>
      </c>
      <c r="J20" s="29">
        <v>0</v>
      </c>
      <c r="K20" s="29">
        <v>0</v>
      </c>
      <c r="L20" s="31">
        <v>0</v>
      </c>
      <c r="M20" s="30">
        <v>0</v>
      </c>
      <c r="N20" s="29">
        <v>0</v>
      </c>
      <c r="O20" s="29">
        <v>0</v>
      </c>
      <c r="P20" s="29">
        <v>0</v>
      </c>
      <c r="Q20" s="31">
        <v>0</v>
      </c>
      <c r="R20" s="30">
        <v>0</v>
      </c>
      <c r="S20" s="29">
        <v>0</v>
      </c>
      <c r="T20" s="29">
        <v>0</v>
      </c>
      <c r="U20" s="29">
        <v>0</v>
      </c>
      <c r="V20" s="31">
        <v>0</v>
      </c>
      <c r="W20" s="30">
        <v>0</v>
      </c>
      <c r="X20" s="29">
        <v>0</v>
      </c>
      <c r="Y20" s="29">
        <v>0</v>
      </c>
      <c r="Z20" s="29">
        <v>0</v>
      </c>
      <c r="AA20" s="31">
        <v>0</v>
      </c>
      <c r="AB20" s="30">
        <v>0</v>
      </c>
      <c r="AC20" s="29">
        <v>0</v>
      </c>
      <c r="AD20" s="29">
        <v>0</v>
      </c>
      <c r="AE20" s="29">
        <v>0</v>
      </c>
      <c r="AF20" s="31">
        <v>0</v>
      </c>
      <c r="AG20" s="30">
        <v>0</v>
      </c>
      <c r="AH20" s="29">
        <v>0</v>
      </c>
      <c r="AI20" s="29">
        <v>0</v>
      </c>
      <c r="AJ20" s="29">
        <v>0</v>
      </c>
      <c r="AK20" s="31">
        <v>0</v>
      </c>
      <c r="AL20" s="30">
        <v>0</v>
      </c>
      <c r="AM20" s="29">
        <v>0</v>
      </c>
      <c r="AN20" s="29">
        <v>0</v>
      </c>
      <c r="AO20" s="29">
        <v>0</v>
      </c>
      <c r="AP20" s="31">
        <v>0</v>
      </c>
      <c r="AQ20" s="30">
        <v>0</v>
      </c>
      <c r="AR20" s="69">
        <v>0</v>
      </c>
      <c r="AS20" s="29">
        <v>0</v>
      </c>
      <c r="AT20" s="29">
        <v>0</v>
      </c>
      <c r="AU20" s="31">
        <v>0</v>
      </c>
      <c r="AV20" s="30">
        <v>0</v>
      </c>
      <c r="AW20" s="29">
        <v>0</v>
      </c>
      <c r="AX20" s="29">
        <v>0</v>
      </c>
      <c r="AY20" s="29">
        <v>0</v>
      </c>
      <c r="AZ20" s="31">
        <v>0</v>
      </c>
      <c r="BA20" s="30">
        <v>0</v>
      </c>
      <c r="BB20" s="29">
        <v>0</v>
      </c>
      <c r="BC20" s="29">
        <v>0</v>
      </c>
      <c r="BD20" s="29">
        <v>0</v>
      </c>
      <c r="BE20" s="31">
        <v>0</v>
      </c>
      <c r="BF20" s="30">
        <v>0</v>
      </c>
      <c r="BG20" s="29">
        <v>0</v>
      </c>
      <c r="BH20" s="29">
        <v>0</v>
      </c>
      <c r="BI20" s="29">
        <v>0</v>
      </c>
      <c r="BJ20" s="31">
        <v>0</v>
      </c>
      <c r="BK20" s="35">
        <f>SUM(C20:BJ20)</f>
        <v>0</v>
      </c>
    </row>
    <row r="21" spans="1:65" x14ac:dyDescent="0.2">
      <c r="A21" s="15"/>
      <c r="B21" s="20" t="s">
        <v>91</v>
      </c>
      <c r="C21" s="32">
        <f t="shared" ref="C21:BJ21" si="6">SUM(C20)</f>
        <v>0</v>
      </c>
      <c r="D21" s="32">
        <f t="shared" si="6"/>
        <v>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6"/>
        <v>0</v>
      </c>
      <c r="O21" s="32">
        <f t="shared" si="6"/>
        <v>0</v>
      </c>
      <c r="P21" s="32">
        <f t="shared" si="6"/>
        <v>0</v>
      </c>
      <c r="Q21" s="32">
        <f t="shared" si="6"/>
        <v>0</v>
      </c>
      <c r="R21" s="32">
        <f t="shared" si="6"/>
        <v>0</v>
      </c>
      <c r="S21" s="32">
        <f t="shared" si="6"/>
        <v>0</v>
      </c>
      <c r="T21" s="32">
        <f t="shared" si="6"/>
        <v>0</v>
      </c>
      <c r="U21" s="32">
        <f t="shared" si="6"/>
        <v>0</v>
      </c>
      <c r="V21" s="32">
        <f t="shared" si="6"/>
        <v>0</v>
      </c>
      <c r="W21" s="32">
        <f t="shared" si="6"/>
        <v>0</v>
      </c>
      <c r="X21" s="32">
        <f t="shared" si="6"/>
        <v>0</v>
      </c>
      <c r="Y21" s="32">
        <f t="shared" si="6"/>
        <v>0</v>
      </c>
      <c r="Z21" s="32">
        <f t="shared" si="6"/>
        <v>0</v>
      </c>
      <c r="AA21" s="32">
        <f t="shared" si="6"/>
        <v>0</v>
      </c>
      <c r="AB21" s="32">
        <f t="shared" si="6"/>
        <v>0</v>
      </c>
      <c r="AC21" s="32">
        <f t="shared" si="6"/>
        <v>0</v>
      </c>
      <c r="AD21" s="32">
        <f t="shared" si="6"/>
        <v>0</v>
      </c>
      <c r="AE21" s="32">
        <f t="shared" si="6"/>
        <v>0</v>
      </c>
      <c r="AF21" s="32">
        <f t="shared" si="6"/>
        <v>0</v>
      </c>
      <c r="AG21" s="32">
        <f t="shared" si="6"/>
        <v>0</v>
      </c>
      <c r="AH21" s="32">
        <f t="shared" si="6"/>
        <v>0</v>
      </c>
      <c r="AI21" s="32">
        <f t="shared" si="6"/>
        <v>0</v>
      </c>
      <c r="AJ21" s="32">
        <f t="shared" si="6"/>
        <v>0</v>
      </c>
      <c r="AK21" s="32">
        <f t="shared" si="6"/>
        <v>0</v>
      </c>
      <c r="AL21" s="32">
        <f t="shared" si="6"/>
        <v>0</v>
      </c>
      <c r="AM21" s="32">
        <f t="shared" si="6"/>
        <v>0</v>
      </c>
      <c r="AN21" s="32">
        <f t="shared" si="6"/>
        <v>0</v>
      </c>
      <c r="AO21" s="32">
        <f t="shared" si="6"/>
        <v>0</v>
      </c>
      <c r="AP21" s="32">
        <f t="shared" si="6"/>
        <v>0</v>
      </c>
      <c r="AQ21" s="32">
        <f t="shared" si="6"/>
        <v>0</v>
      </c>
      <c r="AR21" s="68">
        <f t="shared" si="6"/>
        <v>0</v>
      </c>
      <c r="AS21" s="32">
        <f t="shared" si="6"/>
        <v>0</v>
      </c>
      <c r="AT21" s="32">
        <f t="shared" si="6"/>
        <v>0</v>
      </c>
      <c r="AU21" s="32">
        <f t="shared" si="6"/>
        <v>0</v>
      </c>
      <c r="AV21" s="32">
        <f t="shared" si="6"/>
        <v>0</v>
      </c>
      <c r="AW21" s="32">
        <f t="shared" si="6"/>
        <v>0</v>
      </c>
      <c r="AX21" s="32">
        <f t="shared" si="6"/>
        <v>0</v>
      </c>
      <c r="AY21" s="32">
        <f t="shared" si="6"/>
        <v>0</v>
      </c>
      <c r="AZ21" s="32">
        <f t="shared" si="6"/>
        <v>0</v>
      </c>
      <c r="BA21" s="32">
        <f t="shared" si="6"/>
        <v>0</v>
      </c>
      <c r="BB21" s="32">
        <f t="shared" si="6"/>
        <v>0</v>
      </c>
      <c r="BC21" s="32">
        <f t="shared" si="6"/>
        <v>0</v>
      </c>
      <c r="BD21" s="32">
        <f t="shared" si="6"/>
        <v>0</v>
      </c>
      <c r="BE21" s="32">
        <f t="shared" si="6"/>
        <v>0</v>
      </c>
      <c r="BF21" s="32">
        <f t="shared" si="6"/>
        <v>0</v>
      </c>
      <c r="BG21" s="32">
        <f t="shared" si="6"/>
        <v>0</v>
      </c>
      <c r="BH21" s="32">
        <f t="shared" si="6"/>
        <v>0</v>
      </c>
      <c r="BI21" s="32">
        <f t="shared" si="6"/>
        <v>0</v>
      </c>
      <c r="BJ21" s="32">
        <f t="shared" si="6"/>
        <v>0</v>
      </c>
      <c r="BK21" s="33">
        <f>SUM(BK20)</f>
        <v>0</v>
      </c>
    </row>
    <row r="22" spans="1:65" x14ac:dyDescent="0.2">
      <c r="A22" s="15" t="s">
        <v>82</v>
      </c>
      <c r="B22" s="19" t="s">
        <v>14</v>
      </c>
      <c r="C22" s="99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1"/>
    </row>
    <row r="23" spans="1:65" x14ac:dyDescent="0.2">
      <c r="A23" s="15"/>
      <c r="B23" s="28" t="s">
        <v>103</v>
      </c>
      <c r="C23" s="34">
        <v>0</v>
      </c>
      <c r="D23" s="34">
        <v>5.9484661401998995</v>
      </c>
      <c r="E23" s="34">
        <v>0</v>
      </c>
      <c r="F23" s="34">
        <v>0</v>
      </c>
      <c r="G23" s="34">
        <v>0</v>
      </c>
      <c r="H23" s="34">
        <v>0.35442418523140001</v>
      </c>
      <c r="I23" s="34">
        <v>1.5092714699999999E-2</v>
      </c>
      <c r="J23" s="34">
        <v>0</v>
      </c>
      <c r="K23" s="34">
        <v>0</v>
      </c>
      <c r="L23" s="34">
        <v>5.1577217299900002E-2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0.32456609053160007</v>
      </c>
      <c r="S23" s="34">
        <v>1.9148127599899999E-2</v>
      </c>
      <c r="T23" s="34">
        <v>0.70517305130000008</v>
      </c>
      <c r="U23" s="34">
        <v>0</v>
      </c>
      <c r="V23" s="34">
        <v>0.25152842219979998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2.0847313200948974</v>
      </c>
      <c r="AC23" s="34">
        <v>5.2135818913997998</v>
      </c>
      <c r="AD23" s="34">
        <v>0</v>
      </c>
      <c r="AE23" s="34">
        <v>0</v>
      </c>
      <c r="AF23" s="34">
        <v>2.7547260565325002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1.3448226777279</v>
      </c>
      <c r="AM23" s="34">
        <v>0.30399317646649998</v>
      </c>
      <c r="AN23" s="34">
        <v>8.858895E-2</v>
      </c>
      <c r="AO23" s="34">
        <v>0</v>
      </c>
      <c r="AP23" s="34">
        <v>1.6519419142995</v>
      </c>
      <c r="AQ23" s="34">
        <v>0</v>
      </c>
      <c r="AR23" s="65">
        <v>0</v>
      </c>
      <c r="AS23" s="34">
        <v>0</v>
      </c>
      <c r="AT23" s="34">
        <v>0</v>
      </c>
      <c r="AU23" s="34">
        <v>0</v>
      </c>
      <c r="AV23" s="34">
        <v>1.7617829825607998</v>
      </c>
      <c r="AW23" s="34">
        <v>0.85579760876650002</v>
      </c>
      <c r="AX23" s="34">
        <v>0.33786302370000004</v>
      </c>
      <c r="AY23" s="34">
        <v>0</v>
      </c>
      <c r="AZ23" s="34">
        <v>1.3823053245329002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0.27443734299840006</v>
      </c>
      <c r="BG23" s="34">
        <v>0.29284150240000001</v>
      </c>
      <c r="BH23" s="34">
        <v>0</v>
      </c>
      <c r="BI23" s="34">
        <v>0</v>
      </c>
      <c r="BJ23" s="34">
        <v>3.4570315666600002E-2</v>
      </c>
      <c r="BK23" s="35">
        <f>SUM(C23:BJ23)</f>
        <v>26.051960036208794</v>
      </c>
    </row>
    <row r="24" spans="1:65" x14ac:dyDescent="0.2">
      <c r="A24" s="15"/>
      <c r="B24" s="28" t="s">
        <v>114</v>
      </c>
      <c r="C24" s="34">
        <v>0</v>
      </c>
      <c r="D24" s="34">
        <v>0.6692165182666</v>
      </c>
      <c r="E24" s="34">
        <v>0</v>
      </c>
      <c r="F24" s="34">
        <v>0</v>
      </c>
      <c r="G24" s="34">
        <v>0</v>
      </c>
      <c r="H24" s="34">
        <v>0.18309645149919992</v>
      </c>
      <c r="I24" s="34">
        <v>9.9899461266600015E-2</v>
      </c>
      <c r="J24" s="34">
        <v>0.87088613949999993</v>
      </c>
      <c r="K24" s="34">
        <v>0</v>
      </c>
      <c r="L24" s="34">
        <v>8.2186291819328012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0.10016393426600001</v>
      </c>
      <c r="S24" s="34">
        <v>8.1479037333000003E-3</v>
      </c>
      <c r="T24" s="34">
        <v>0</v>
      </c>
      <c r="U24" s="34">
        <v>0</v>
      </c>
      <c r="V24" s="34">
        <v>3.3364336133200001E-2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0.94903994689580018</v>
      </c>
      <c r="AC24" s="34">
        <v>0.2145573751332</v>
      </c>
      <c r="AD24" s="34">
        <v>0</v>
      </c>
      <c r="AE24" s="34">
        <v>0</v>
      </c>
      <c r="AF24" s="34">
        <v>3.0303483152321009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1.3287029991261998</v>
      </c>
      <c r="AM24" s="34">
        <v>6.3692612420331001</v>
      </c>
      <c r="AN24" s="34">
        <v>7.5018772064665997</v>
      </c>
      <c r="AO24" s="34">
        <v>0</v>
      </c>
      <c r="AP24" s="34">
        <v>1.7179821282319998</v>
      </c>
      <c r="AQ24" s="34">
        <v>0</v>
      </c>
      <c r="AR24" s="65">
        <v>0</v>
      </c>
      <c r="AS24" s="34">
        <v>0</v>
      </c>
      <c r="AT24" s="34">
        <v>0</v>
      </c>
      <c r="AU24" s="34">
        <v>0</v>
      </c>
      <c r="AV24" s="34">
        <v>0.88303586532820055</v>
      </c>
      <c r="AW24" s="34">
        <v>5.7119503860329992</v>
      </c>
      <c r="AX24" s="34">
        <v>0</v>
      </c>
      <c r="AY24" s="34">
        <v>0</v>
      </c>
      <c r="AZ24" s="34">
        <v>2.5081971113659001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0.2008650450982</v>
      </c>
      <c r="BG24" s="34">
        <v>3.9696840833300003E-2</v>
      </c>
      <c r="BH24" s="34">
        <v>1.3254671532333</v>
      </c>
      <c r="BI24" s="34">
        <v>0</v>
      </c>
      <c r="BJ24" s="34">
        <v>0.41585558199979999</v>
      </c>
      <c r="BK24" s="35">
        <f>SUM(C24:BJ24)</f>
        <v>42.3802411236084</v>
      </c>
    </row>
    <row r="25" spans="1:65" x14ac:dyDescent="0.2">
      <c r="A25" s="15"/>
      <c r="B25" s="28" t="s">
        <v>104</v>
      </c>
      <c r="C25" s="34">
        <v>0</v>
      </c>
      <c r="D25" s="34">
        <v>3.5787924167999003</v>
      </c>
      <c r="E25" s="34">
        <v>0</v>
      </c>
      <c r="F25" s="34">
        <v>0</v>
      </c>
      <c r="G25" s="34">
        <v>0</v>
      </c>
      <c r="H25" s="34">
        <v>0.28908794919830005</v>
      </c>
      <c r="I25" s="34">
        <v>6.0974900000000005E-3</v>
      </c>
      <c r="J25" s="34">
        <v>0</v>
      </c>
      <c r="K25" s="34">
        <v>0</v>
      </c>
      <c r="L25" s="34">
        <v>1.7334734453995999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0.23286686453200003</v>
      </c>
      <c r="S25" s="34">
        <v>0</v>
      </c>
      <c r="T25" s="34">
        <v>0</v>
      </c>
      <c r="U25" s="34">
        <v>0</v>
      </c>
      <c r="V25" s="34">
        <v>0.1051977583333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0.34334662849859998</v>
      </c>
      <c r="AC25" s="34">
        <v>3.6681689999999999E-4</v>
      </c>
      <c r="AD25" s="34">
        <v>0</v>
      </c>
      <c r="AE25" s="34">
        <v>0</v>
      </c>
      <c r="AF25" s="34">
        <v>4.5861868014658986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0.30641499446549997</v>
      </c>
      <c r="AM25" s="34">
        <v>0.1325812720666</v>
      </c>
      <c r="AN25" s="34">
        <v>0</v>
      </c>
      <c r="AO25" s="34">
        <v>0</v>
      </c>
      <c r="AP25" s="34">
        <v>1.5164854785992001</v>
      </c>
      <c r="AQ25" s="34">
        <v>0</v>
      </c>
      <c r="AR25" s="65">
        <v>0</v>
      </c>
      <c r="AS25" s="34">
        <v>0</v>
      </c>
      <c r="AT25" s="34">
        <v>0</v>
      </c>
      <c r="AU25" s="34">
        <v>0</v>
      </c>
      <c r="AV25" s="34">
        <v>1.0871896109635999</v>
      </c>
      <c r="AW25" s="34">
        <v>7.2160789421666003</v>
      </c>
      <c r="AX25" s="34">
        <v>0</v>
      </c>
      <c r="AY25" s="34">
        <v>0</v>
      </c>
      <c r="AZ25" s="34">
        <v>3.1710213522661999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0.13593978686559999</v>
      </c>
      <c r="BG25" s="34">
        <v>0.81226817613329994</v>
      </c>
      <c r="BH25" s="34">
        <v>0</v>
      </c>
      <c r="BI25" s="34">
        <v>0</v>
      </c>
      <c r="BJ25" s="34">
        <v>0.67927776916650007</v>
      </c>
      <c r="BK25" s="35">
        <f>SUM(C25:BJ25)</f>
        <v>25.932673553820702</v>
      </c>
    </row>
    <row r="26" spans="1:65" x14ac:dyDescent="0.2">
      <c r="A26" s="15"/>
      <c r="B26" s="28" t="s">
        <v>105</v>
      </c>
      <c r="C26" s="34">
        <v>0</v>
      </c>
      <c r="D26" s="34">
        <v>72.873431351266504</v>
      </c>
      <c r="E26" s="34">
        <v>0</v>
      </c>
      <c r="F26" s="34">
        <v>0</v>
      </c>
      <c r="G26" s="34">
        <v>0</v>
      </c>
      <c r="H26" s="34">
        <v>0.90913887099419977</v>
      </c>
      <c r="I26" s="34">
        <v>7.5820755955327011</v>
      </c>
      <c r="J26" s="34">
        <v>16.258475832433103</v>
      </c>
      <c r="K26" s="34">
        <v>0</v>
      </c>
      <c r="L26" s="34">
        <v>18.35394572529761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1.4801427821266999</v>
      </c>
      <c r="S26" s="34">
        <v>0.42919346776639999</v>
      </c>
      <c r="T26" s="34">
        <v>14.381962912599802</v>
      </c>
      <c r="U26" s="34">
        <v>0</v>
      </c>
      <c r="V26" s="34">
        <v>2.4927249630657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2.757115939058298</v>
      </c>
      <c r="AC26" s="34">
        <v>24.071048743298803</v>
      </c>
      <c r="AD26" s="34">
        <v>3.2849317837998</v>
      </c>
      <c r="AE26" s="34">
        <v>0</v>
      </c>
      <c r="AF26" s="34">
        <v>47.71775353072583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3.1574208320226003</v>
      </c>
      <c r="AM26" s="34">
        <v>7.5138317855994012</v>
      </c>
      <c r="AN26" s="34">
        <v>19.851650694166</v>
      </c>
      <c r="AO26" s="34">
        <v>0</v>
      </c>
      <c r="AP26" s="34">
        <v>22.985508362325795</v>
      </c>
      <c r="AQ26" s="34">
        <v>0</v>
      </c>
      <c r="AR26" s="65">
        <v>0</v>
      </c>
      <c r="AS26" s="34">
        <v>0</v>
      </c>
      <c r="AT26" s="34">
        <v>0</v>
      </c>
      <c r="AU26" s="34">
        <v>0</v>
      </c>
      <c r="AV26" s="34">
        <v>3.2905617072204985</v>
      </c>
      <c r="AW26" s="34">
        <v>28.392170924231383</v>
      </c>
      <c r="AX26" s="34">
        <v>3.0169043504999999</v>
      </c>
      <c r="AY26" s="34">
        <v>0</v>
      </c>
      <c r="AZ26" s="34">
        <v>24.871181258961393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1.1328422919268994</v>
      </c>
      <c r="BG26" s="34">
        <v>0.48601841363279996</v>
      </c>
      <c r="BH26" s="34">
        <v>4.6503156639665999</v>
      </c>
      <c r="BI26" s="34">
        <v>0</v>
      </c>
      <c r="BJ26" s="34">
        <v>3.2052222417653016</v>
      </c>
      <c r="BK26" s="35">
        <f>SUM(C26:BJ26)</f>
        <v>335.1455700242841</v>
      </c>
    </row>
    <row r="27" spans="1:65" x14ac:dyDescent="0.2">
      <c r="A27" s="15"/>
      <c r="B27" s="20" t="s">
        <v>90</v>
      </c>
      <c r="C27" s="32">
        <f>SUM(C23:C26)</f>
        <v>0</v>
      </c>
      <c r="D27" s="61">
        <f t="shared" ref="D27:BJ27" si="7">SUM(D23:D26)</f>
        <v>83.069906426532896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61">
        <f t="shared" si="7"/>
        <v>1.7357474569230997</v>
      </c>
      <c r="I27" s="61">
        <f t="shared" si="7"/>
        <v>7.7031652614993007</v>
      </c>
      <c r="J27" s="61">
        <f t="shared" si="7"/>
        <v>17.129361971933104</v>
      </c>
      <c r="K27" s="61">
        <f t="shared" si="7"/>
        <v>0</v>
      </c>
      <c r="L27" s="61">
        <f t="shared" si="7"/>
        <v>28.357625569929912</v>
      </c>
      <c r="M27" s="32">
        <f t="shared" si="7"/>
        <v>0</v>
      </c>
      <c r="N27" s="32">
        <f t="shared" si="7"/>
        <v>0</v>
      </c>
      <c r="O27" s="32">
        <f t="shared" si="7"/>
        <v>0</v>
      </c>
      <c r="P27" s="32">
        <f t="shared" si="7"/>
        <v>0</v>
      </c>
      <c r="Q27" s="32">
        <f t="shared" si="7"/>
        <v>0</v>
      </c>
      <c r="R27" s="61">
        <f t="shared" si="7"/>
        <v>2.1377396714563002</v>
      </c>
      <c r="S27" s="61">
        <f t="shared" si="7"/>
        <v>0.45648949909960002</v>
      </c>
      <c r="T27" s="61">
        <f t="shared" si="7"/>
        <v>15.087135963899801</v>
      </c>
      <c r="U27" s="61">
        <f t="shared" si="7"/>
        <v>0</v>
      </c>
      <c r="V27" s="61">
        <f t="shared" si="7"/>
        <v>2.8828154797319998</v>
      </c>
      <c r="W27" s="32">
        <f t="shared" si="7"/>
        <v>0</v>
      </c>
      <c r="X27" s="61">
        <f t="shared" si="7"/>
        <v>0</v>
      </c>
      <c r="Y27" s="32">
        <f t="shared" si="7"/>
        <v>0</v>
      </c>
      <c r="Z27" s="32">
        <f t="shared" si="7"/>
        <v>0</v>
      </c>
      <c r="AA27" s="32">
        <f t="shared" si="7"/>
        <v>0</v>
      </c>
      <c r="AB27" s="61">
        <f t="shared" si="7"/>
        <v>6.1342338345475955</v>
      </c>
      <c r="AC27" s="61">
        <f t="shared" si="7"/>
        <v>29.499554826731803</v>
      </c>
      <c r="AD27" s="61">
        <f t="shared" si="7"/>
        <v>3.2849317837998</v>
      </c>
      <c r="AE27" s="61">
        <f t="shared" si="7"/>
        <v>0</v>
      </c>
      <c r="AF27" s="61">
        <f t="shared" si="7"/>
        <v>58.08901470395633</v>
      </c>
      <c r="AG27" s="32">
        <f t="shared" si="7"/>
        <v>0</v>
      </c>
      <c r="AH27" s="32">
        <f t="shared" si="7"/>
        <v>0</v>
      </c>
      <c r="AI27" s="32">
        <f t="shared" si="7"/>
        <v>0</v>
      </c>
      <c r="AJ27" s="32">
        <f t="shared" si="7"/>
        <v>0</v>
      </c>
      <c r="AK27" s="32">
        <f t="shared" si="7"/>
        <v>0</v>
      </c>
      <c r="AL27" s="61">
        <f t="shared" si="7"/>
        <v>6.1373615033422002</v>
      </c>
      <c r="AM27" s="61">
        <f t="shared" si="7"/>
        <v>14.319667476165602</v>
      </c>
      <c r="AN27" s="61">
        <f t="shared" si="7"/>
        <v>27.442116850632601</v>
      </c>
      <c r="AO27" s="61">
        <f t="shared" si="7"/>
        <v>0</v>
      </c>
      <c r="AP27" s="61">
        <f t="shared" si="7"/>
        <v>27.871917883456497</v>
      </c>
      <c r="AQ27" s="32">
        <f t="shared" si="7"/>
        <v>0</v>
      </c>
      <c r="AR27" s="68">
        <f t="shared" si="7"/>
        <v>0</v>
      </c>
      <c r="AS27" s="32">
        <f t="shared" si="7"/>
        <v>0</v>
      </c>
      <c r="AT27" s="32">
        <f t="shared" si="7"/>
        <v>0</v>
      </c>
      <c r="AU27" s="32">
        <f t="shared" si="7"/>
        <v>0</v>
      </c>
      <c r="AV27" s="61">
        <f t="shared" si="7"/>
        <v>7.0225701660730984</v>
      </c>
      <c r="AW27" s="61">
        <f t="shared" si="7"/>
        <v>42.175997861197487</v>
      </c>
      <c r="AX27" s="61">
        <f t="shared" si="7"/>
        <v>3.3547673742000002</v>
      </c>
      <c r="AY27" s="61">
        <f t="shared" si="7"/>
        <v>0</v>
      </c>
      <c r="AZ27" s="61">
        <f t="shared" si="7"/>
        <v>31.932705047126394</v>
      </c>
      <c r="BA27" s="32">
        <f t="shared" si="7"/>
        <v>0</v>
      </c>
      <c r="BB27" s="32">
        <f t="shared" si="7"/>
        <v>0</v>
      </c>
      <c r="BC27" s="32">
        <f t="shared" si="7"/>
        <v>0</v>
      </c>
      <c r="BD27" s="32">
        <f t="shared" si="7"/>
        <v>0</v>
      </c>
      <c r="BE27" s="32">
        <f t="shared" si="7"/>
        <v>0</v>
      </c>
      <c r="BF27" s="61">
        <f t="shared" si="7"/>
        <v>1.7440844668890996</v>
      </c>
      <c r="BG27" s="61">
        <f t="shared" si="7"/>
        <v>1.6308249329994</v>
      </c>
      <c r="BH27" s="61">
        <f t="shared" si="7"/>
        <v>5.9757828171998995</v>
      </c>
      <c r="BI27" s="61">
        <f t="shared" si="7"/>
        <v>0</v>
      </c>
      <c r="BJ27" s="61">
        <f t="shared" si="7"/>
        <v>4.3349259085982013</v>
      </c>
      <c r="BK27" s="32">
        <f>SUM(BK23:BK26)</f>
        <v>429.510444737922</v>
      </c>
    </row>
    <row r="28" spans="1:65" x14ac:dyDescent="0.2">
      <c r="A28" s="15"/>
      <c r="B28" s="21" t="s">
        <v>80</v>
      </c>
      <c r="C28" s="32">
        <f t="shared" ref="C28:AH28" si="8">C9+C12+C15+C18+C21+C27</f>
        <v>0</v>
      </c>
      <c r="D28" s="61">
        <f t="shared" si="8"/>
        <v>210.22256850119928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61">
        <f t="shared" si="8"/>
        <v>9.162837906987507</v>
      </c>
      <c r="I28" s="61">
        <f t="shared" si="8"/>
        <v>218.97986724063097</v>
      </c>
      <c r="J28" s="61">
        <f t="shared" si="8"/>
        <v>64.192787971199209</v>
      </c>
      <c r="K28" s="61">
        <f t="shared" si="8"/>
        <v>0</v>
      </c>
      <c r="L28" s="61">
        <f t="shared" si="8"/>
        <v>105.42356449942083</v>
      </c>
      <c r="M28" s="32">
        <f t="shared" si="8"/>
        <v>0</v>
      </c>
      <c r="N28" s="32">
        <f t="shared" si="8"/>
        <v>0</v>
      </c>
      <c r="O28" s="32">
        <f t="shared" si="8"/>
        <v>0</v>
      </c>
      <c r="P28" s="32">
        <f t="shared" si="8"/>
        <v>0</v>
      </c>
      <c r="Q28" s="32">
        <f t="shared" si="8"/>
        <v>0</v>
      </c>
      <c r="R28" s="61">
        <f t="shared" si="8"/>
        <v>6.6949543220549037</v>
      </c>
      <c r="S28" s="61">
        <f t="shared" si="8"/>
        <v>2.1165099079659999</v>
      </c>
      <c r="T28" s="61">
        <f t="shared" si="8"/>
        <v>66.625760196332706</v>
      </c>
      <c r="U28" s="61">
        <f t="shared" si="8"/>
        <v>0</v>
      </c>
      <c r="V28" s="61">
        <f t="shared" si="8"/>
        <v>11.6158398232282</v>
      </c>
      <c r="W28" s="32">
        <f t="shared" si="8"/>
        <v>0</v>
      </c>
      <c r="X28" s="61">
        <f t="shared" si="8"/>
        <v>0</v>
      </c>
      <c r="Y28" s="32">
        <f t="shared" si="8"/>
        <v>0</v>
      </c>
      <c r="Z28" s="32">
        <f t="shared" si="8"/>
        <v>0</v>
      </c>
      <c r="AA28" s="32">
        <f t="shared" si="8"/>
        <v>0</v>
      </c>
      <c r="AB28" s="61">
        <f t="shared" si="8"/>
        <v>9.3867596259007922</v>
      </c>
      <c r="AC28" s="61">
        <f t="shared" si="8"/>
        <v>273.57340337112811</v>
      </c>
      <c r="AD28" s="61">
        <f t="shared" si="8"/>
        <v>13.188807033065999</v>
      </c>
      <c r="AE28" s="61">
        <f t="shared" si="8"/>
        <v>0</v>
      </c>
      <c r="AF28" s="61">
        <f t="shared" si="8"/>
        <v>111.65292385374553</v>
      </c>
      <c r="AG28" s="32">
        <f t="shared" si="8"/>
        <v>0</v>
      </c>
      <c r="AH28" s="32">
        <f t="shared" si="8"/>
        <v>0</v>
      </c>
      <c r="AI28" s="32">
        <f t="shared" ref="AI28:BK28" si="9">AI9+AI12+AI15+AI18+AI21+AI27</f>
        <v>0</v>
      </c>
      <c r="AJ28" s="32">
        <f t="shared" si="9"/>
        <v>0</v>
      </c>
      <c r="AK28" s="32">
        <f t="shared" si="9"/>
        <v>0</v>
      </c>
      <c r="AL28" s="61">
        <f t="shared" si="9"/>
        <v>9.1623870680266997</v>
      </c>
      <c r="AM28" s="61">
        <f t="shared" si="9"/>
        <v>67.141786360864103</v>
      </c>
      <c r="AN28" s="61">
        <f t="shared" si="9"/>
        <v>123.03326661723162</v>
      </c>
      <c r="AO28" s="61">
        <f t="shared" si="9"/>
        <v>0</v>
      </c>
      <c r="AP28" s="61">
        <f t="shared" si="9"/>
        <v>56.040644444081401</v>
      </c>
      <c r="AQ28" s="32">
        <f t="shared" si="9"/>
        <v>0</v>
      </c>
      <c r="AR28" s="68">
        <f t="shared" si="9"/>
        <v>0</v>
      </c>
      <c r="AS28" s="32">
        <f t="shared" si="9"/>
        <v>0</v>
      </c>
      <c r="AT28" s="32">
        <f t="shared" si="9"/>
        <v>0</v>
      </c>
      <c r="AU28" s="32">
        <f t="shared" si="9"/>
        <v>0</v>
      </c>
      <c r="AV28" s="61">
        <f t="shared" si="9"/>
        <v>15.685445007013495</v>
      </c>
      <c r="AW28" s="61">
        <f t="shared" si="9"/>
        <v>52.971655971262486</v>
      </c>
      <c r="AX28" s="61">
        <f t="shared" si="9"/>
        <v>3.6482330096333002</v>
      </c>
      <c r="AY28" s="61">
        <f t="shared" si="9"/>
        <v>0</v>
      </c>
      <c r="AZ28" s="61">
        <f t="shared" si="9"/>
        <v>61.383556002785795</v>
      </c>
      <c r="BA28" s="32">
        <f t="shared" si="9"/>
        <v>0</v>
      </c>
      <c r="BB28" s="32">
        <f t="shared" si="9"/>
        <v>0</v>
      </c>
      <c r="BC28" s="32">
        <f t="shared" si="9"/>
        <v>0</v>
      </c>
      <c r="BD28" s="32">
        <f t="shared" si="9"/>
        <v>0</v>
      </c>
      <c r="BE28" s="32">
        <f t="shared" si="9"/>
        <v>0</v>
      </c>
      <c r="BF28" s="61">
        <f t="shared" si="9"/>
        <v>3.9623388258110968</v>
      </c>
      <c r="BG28" s="61">
        <f t="shared" si="9"/>
        <v>1.7984668383991</v>
      </c>
      <c r="BH28" s="61">
        <f t="shared" si="9"/>
        <v>6.7820770193664996</v>
      </c>
      <c r="BI28" s="61">
        <f t="shared" si="9"/>
        <v>0</v>
      </c>
      <c r="BJ28" s="61">
        <f t="shared" si="9"/>
        <v>7.6345167409628001</v>
      </c>
      <c r="BK28" s="32">
        <f t="shared" si="9"/>
        <v>1512.0809581582985</v>
      </c>
    </row>
    <row r="29" spans="1:65" ht="3.75" customHeight="1" x14ac:dyDescent="0.2">
      <c r="A29" s="15"/>
      <c r="B29" s="22"/>
      <c r="C29" s="99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1"/>
    </row>
    <row r="30" spans="1:65" x14ac:dyDescent="0.2">
      <c r="A30" s="15" t="s">
        <v>1</v>
      </c>
      <c r="B30" s="18" t="s">
        <v>7</v>
      </c>
      <c r="C30" s="99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1"/>
    </row>
    <row r="31" spans="1:65" s="4" customFormat="1" x14ac:dyDescent="0.2">
      <c r="A31" s="15" t="s">
        <v>76</v>
      </c>
      <c r="B31" s="19" t="s">
        <v>2</v>
      </c>
      <c r="C31" s="108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10"/>
      <c r="BM31" s="43"/>
    </row>
    <row r="32" spans="1:65" s="42" customFormat="1" x14ac:dyDescent="0.2">
      <c r="A32" s="39"/>
      <c r="B32" s="40" t="s">
        <v>106</v>
      </c>
      <c r="C32" s="34">
        <v>0</v>
      </c>
      <c r="D32" s="34">
        <v>1.0780544134665999</v>
      </c>
      <c r="E32" s="34">
        <v>0</v>
      </c>
      <c r="F32" s="34">
        <v>0</v>
      </c>
      <c r="G32" s="34">
        <v>0</v>
      </c>
      <c r="H32" s="34">
        <v>18.612431883724792</v>
      </c>
      <c r="I32" s="34">
        <v>0.56268949569859983</v>
      </c>
      <c r="J32" s="34">
        <v>0</v>
      </c>
      <c r="K32" s="34">
        <v>0</v>
      </c>
      <c r="L32" s="34">
        <v>2.6025079428978004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13.525484392132501</v>
      </c>
      <c r="S32" s="34">
        <v>0.80820451536580018</v>
      </c>
      <c r="T32" s="34">
        <v>0</v>
      </c>
      <c r="U32" s="34">
        <v>0</v>
      </c>
      <c r="V32" s="34">
        <v>0.79692488476560008</v>
      </c>
      <c r="W32" s="34">
        <v>0</v>
      </c>
      <c r="X32" s="34">
        <v>5.1664033300000004E-5</v>
      </c>
      <c r="Y32" s="34">
        <v>0</v>
      </c>
      <c r="Z32" s="34">
        <v>0</v>
      </c>
      <c r="AA32" s="34">
        <v>0</v>
      </c>
      <c r="AB32" s="34">
        <v>82.054837598583831</v>
      </c>
      <c r="AC32" s="34">
        <v>3.2250856863621977</v>
      </c>
      <c r="AD32" s="34">
        <v>0</v>
      </c>
      <c r="AE32" s="34">
        <v>0</v>
      </c>
      <c r="AF32" s="34">
        <v>16.887867815590003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34">
        <v>78.340202892206975</v>
      </c>
      <c r="AM32" s="34">
        <v>1.7927133815637002</v>
      </c>
      <c r="AN32" s="34">
        <v>0</v>
      </c>
      <c r="AO32" s="34">
        <v>0</v>
      </c>
      <c r="AP32" s="34">
        <v>9.4849637234268034</v>
      </c>
      <c r="AQ32" s="34">
        <v>0</v>
      </c>
      <c r="AR32" s="65">
        <v>0</v>
      </c>
      <c r="AS32" s="34">
        <v>0</v>
      </c>
      <c r="AT32" s="34">
        <v>0</v>
      </c>
      <c r="AU32" s="34">
        <v>0</v>
      </c>
      <c r="AV32" s="34">
        <v>213.64302891624385</v>
      </c>
      <c r="AW32" s="34">
        <v>16.786082691116597</v>
      </c>
      <c r="AX32" s="34">
        <v>0</v>
      </c>
      <c r="AY32" s="34">
        <v>0</v>
      </c>
      <c r="AZ32" s="34">
        <v>38.20759559548717</v>
      </c>
      <c r="BA32" s="34">
        <v>0</v>
      </c>
      <c r="BB32" s="34">
        <v>0</v>
      </c>
      <c r="BC32" s="34">
        <v>0</v>
      </c>
      <c r="BD32" s="34">
        <v>0</v>
      </c>
      <c r="BE32" s="34">
        <v>0</v>
      </c>
      <c r="BF32" s="34">
        <v>46.82544260583942</v>
      </c>
      <c r="BG32" s="34">
        <v>1.3836445983973999</v>
      </c>
      <c r="BH32" s="34">
        <v>0</v>
      </c>
      <c r="BI32" s="34">
        <v>0</v>
      </c>
      <c r="BJ32" s="34">
        <v>3.8742592705642993</v>
      </c>
      <c r="BK32" s="41">
        <f>SUM(C32:BJ32)</f>
        <v>550.49207396746715</v>
      </c>
      <c r="BM32" s="43"/>
    </row>
    <row r="33" spans="1:65" s="4" customFormat="1" x14ac:dyDescent="0.2">
      <c r="A33" s="15"/>
      <c r="B33" s="20" t="s">
        <v>85</v>
      </c>
      <c r="C33" s="32">
        <f>SUM(C32)</f>
        <v>0</v>
      </c>
      <c r="D33" s="61">
        <f t="shared" ref="D33:BJ33" si="10">SUM(D32)</f>
        <v>1.0780544134665999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61">
        <f t="shared" si="10"/>
        <v>18.612431883724792</v>
      </c>
      <c r="I33" s="61">
        <f t="shared" si="10"/>
        <v>0.56268949569859983</v>
      </c>
      <c r="J33" s="61">
        <f t="shared" si="10"/>
        <v>0</v>
      </c>
      <c r="K33" s="61">
        <f t="shared" si="10"/>
        <v>0</v>
      </c>
      <c r="L33" s="61">
        <f t="shared" si="10"/>
        <v>2.6025079428978004</v>
      </c>
      <c r="M33" s="32">
        <f t="shared" si="10"/>
        <v>0</v>
      </c>
      <c r="N33" s="32">
        <f t="shared" si="10"/>
        <v>0</v>
      </c>
      <c r="O33" s="32">
        <f t="shared" si="10"/>
        <v>0</v>
      </c>
      <c r="P33" s="32">
        <f t="shared" si="10"/>
        <v>0</v>
      </c>
      <c r="Q33" s="32">
        <f t="shared" si="10"/>
        <v>0</v>
      </c>
      <c r="R33" s="61">
        <f t="shared" si="10"/>
        <v>13.525484392132501</v>
      </c>
      <c r="S33" s="61">
        <f t="shared" si="10"/>
        <v>0.80820451536580018</v>
      </c>
      <c r="T33" s="61">
        <f t="shared" si="10"/>
        <v>0</v>
      </c>
      <c r="U33" s="61">
        <f t="shared" si="10"/>
        <v>0</v>
      </c>
      <c r="V33" s="61">
        <f t="shared" si="10"/>
        <v>0.79692488476560008</v>
      </c>
      <c r="W33" s="32">
        <f t="shared" si="10"/>
        <v>0</v>
      </c>
      <c r="X33" s="61">
        <f t="shared" si="10"/>
        <v>5.1664033300000004E-5</v>
      </c>
      <c r="Y33" s="32">
        <f t="shared" si="10"/>
        <v>0</v>
      </c>
      <c r="Z33" s="32">
        <f t="shared" si="10"/>
        <v>0</v>
      </c>
      <c r="AA33" s="32">
        <f t="shared" si="10"/>
        <v>0</v>
      </c>
      <c r="AB33" s="61">
        <f t="shared" si="10"/>
        <v>82.054837598583831</v>
      </c>
      <c r="AC33" s="61">
        <f t="shared" si="10"/>
        <v>3.2250856863621977</v>
      </c>
      <c r="AD33" s="61">
        <f t="shared" si="10"/>
        <v>0</v>
      </c>
      <c r="AE33" s="61">
        <f t="shared" si="10"/>
        <v>0</v>
      </c>
      <c r="AF33" s="61">
        <f t="shared" si="10"/>
        <v>16.887867815590003</v>
      </c>
      <c r="AG33" s="32">
        <f t="shared" si="10"/>
        <v>0</v>
      </c>
      <c r="AH33" s="32">
        <f t="shared" si="10"/>
        <v>0</v>
      </c>
      <c r="AI33" s="32">
        <f t="shared" si="10"/>
        <v>0</v>
      </c>
      <c r="AJ33" s="32">
        <f t="shared" si="10"/>
        <v>0</v>
      </c>
      <c r="AK33" s="32">
        <f t="shared" si="10"/>
        <v>0</v>
      </c>
      <c r="AL33" s="61">
        <f t="shared" si="10"/>
        <v>78.340202892206975</v>
      </c>
      <c r="AM33" s="61">
        <f t="shared" si="10"/>
        <v>1.7927133815637002</v>
      </c>
      <c r="AN33" s="61">
        <f t="shared" si="10"/>
        <v>0</v>
      </c>
      <c r="AO33" s="61">
        <f t="shared" si="10"/>
        <v>0</v>
      </c>
      <c r="AP33" s="61">
        <f t="shared" si="10"/>
        <v>9.4849637234268034</v>
      </c>
      <c r="AQ33" s="32">
        <f t="shared" si="10"/>
        <v>0</v>
      </c>
      <c r="AR33" s="68">
        <f t="shared" si="10"/>
        <v>0</v>
      </c>
      <c r="AS33" s="32">
        <f t="shared" si="10"/>
        <v>0</v>
      </c>
      <c r="AT33" s="32">
        <f t="shared" si="10"/>
        <v>0</v>
      </c>
      <c r="AU33" s="32">
        <f t="shared" si="10"/>
        <v>0</v>
      </c>
      <c r="AV33" s="61">
        <f t="shared" si="10"/>
        <v>213.64302891624385</v>
      </c>
      <c r="AW33" s="61">
        <f t="shared" si="10"/>
        <v>16.786082691116597</v>
      </c>
      <c r="AX33" s="61">
        <f t="shared" si="10"/>
        <v>0</v>
      </c>
      <c r="AY33" s="61">
        <f t="shared" si="10"/>
        <v>0</v>
      </c>
      <c r="AZ33" s="61">
        <f t="shared" si="10"/>
        <v>38.20759559548717</v>
      </c>
      <c r="BA33" s="32">
        <f t="shared" si="10"/>
        <v>0</v>
      </c>
      <c r="BB33" s="32">
        <f t="shared" si="10"/>
        <v>0</v>
      </c>
      <c r="BC33" s="32">
        <f t="shared" si="10"/>
        <v>0</v>
      </c>
      <c r="BD33" s="32">
        <f t="shared" si="10"/>
        <v>0</v>
      </c>
      <c r="BE33" s="32">
        <f t="shared" si="10"/>
        <v>0</v>
      </c>
      <c r="BF33" s="32">
        <f t="shared" si="10"/>
        <v>46.82544260583942</v>
      </c>
      <c r="BG33" s="32">
        <f t="shared" si="10"/>
        <v>1.3836445983973999</v>
      </c>
      <c r="BH33" s="32">
        <f t="shared" si="10"/>
        <v>0</v>
      </c>
      <c r="BI33" s="32">
        <f t="shared" si="10"/>
        <v>0</v>
      </c>
      <c r="BJ33" s="32">
        <f t="shared" si="10"/>
        <v>3.8742592705642993</v>
      </c>
      <c r="BK33" s="32">
        <f>SUM(BK32)</f>
        <v>550.49207396746715</v>
      </c>
      <c r="BM33" s="85"/>
    </row>
    <row r="34" spans="1:65" x14ac:dyDescent="0.2">
      <c r="A34" s="15" t="s">
        <v>77</v>
      </c>
      <c r="B34" s="19" t="s">
        <v>15</v>
      </c>
      <c r="C34" s="99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1"/>
    </row>
    <row r="35" spans="1:65" x14ac:dyDescent="0.2">
      <c r="A35" s="15"/>
      <c r="B35" s="28" t="s">
        <v>129</v>
      </c>
      <c r="C35" s="34">
        <v>0</v>
      </c>
      <c r="D35" s="34">
        <v>1.1875236905</v>
      </c>
      <c r="E35" s="34">
        <v>0</v>
      </c>
      <c r="F35" s="34">
        <v>0</v>
      </c>
      <c r="G35" s="34">
        <v>0</v>
      </c>
      <c r="H35" s="34">
        <v>7.2190356444103907</v>
      </c>
      <c r="I35" s="34">
        <v>1.0002761129665001</v>
      </c>
      <c r="J35" s="34">
        <v>0</v>
      </c>
      <c r="K35" s="34">
        <v>0</v>
      </c>
      <c r="L35" s="34">
        <v>4.5253113634984006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3.052738666014299</v>
      </c>
      <c r="S35" s="34">
        <v>3.7063532599799998E-2</v>
      </c>
      <c r="T35" s="34">
        <v>0</v>
      </c>
      <c r="U35" s="34">
        <v>0</v>
      </c>
      <c r="V35" s="34">
        <v>1.1098265924324999</v>
      </c>
      <c r="W35" s="34">
        <v>0</v>
      </c>
      <c r="X35" s="34">
        <v>4.8495699999999994E-4</v>
      </c>
      <c r="Y35" s="34">
        <v>0</v>
      </c>
      <c r="Z35" s="34">
        <v>0</v>
      </c>
      <c r="AA35" s="34">
        <v>0</v>
      </c>
      <c r="AB35" s="34">
        <v>48.55933798725048</v>
      </c>
      <c r="AC35" s="34">
        <v>18.982155729665298</v>
      </c>
      <c r="AD35" s="34">
        <v>0</v>
      </c>
      <c r="AE35" s="34">
        <v>0</v>
      </c>
      <c r="AF35" s="34">
        <v>25.338025489519588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49.197609005017824</v>
      </c>
      <c r="AM35" s="34">
        <v>1.4543558672661003</v>
      </c>
      <c r="AN35" s="34">
        <v>0</v>
      </c>
      <c r="AO35" s="34">
        <v>0</v>
      </c>
      <c r="AP35" s="34">
        <v>11.574197410390697</v>
      </c>
      <c r="AQ35" s="34">
        <v>0</v>
      </c>
      <c r="AR35" s="65">
        <v>0</v>
      </c>
      <c r="AS35" s="34">
        <v>0</v>
      </c>
      <c r="AT35" s="34">
        <v>0</v>
      </c>
      <c r="AU35" s="34">
        <v>0</v>
      </c>
      <c r="AV35" s="34">
        <v>114.59814369760367</v>
      </c>
      <c r="AW35" s="34">
        <v>11.026490544963302</v>
      </c>
      <c r="AX35" s="34">
        <v>0</v>
      </c>
      <c r="AY35" s="34">
        <v>0</v>
      </c>
      <c r="AZ35" s="34">
        <v>49.8189020922851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21.16318641470318</v>
      </c>
      <c r="BG35" s="34">
        <v>1.9971138089661005</v>
      </c>
      <c r="BH35" s="34">
        <v>0</v>
      </c>
      <c r="BI35" s="34">
        <v>0</v>
      </c>
      <c r="BJ35" s="34">
        <v>4.8220676707313013</v>
      </c>
      <c r="BK35" s="35">
        <f>SUM(C35:BJ35)</f>
        <v>376.66384627778456</v>
      </c>
      <c r="BL35" s="43"/>
    </row>
    <row r="36" spans="1:65" x14ac:dyDescent="0.2">
      <c r="A36" s="15"/>
      <c r="B36" s="28" t="s">
        <v>125</v>
      </c>
      <c r="C36" s="34">
        <v>0</v>
      </c>
      <c r="D36" s="34">
        <v>0.87067132016659998</v>
      </c>
      <c r="E36" s="34">
        <v>0</v>
      </c>
      <c r="F36" s="34">
        <v>0</v>
      </c>
      <c r="G36" s="34">
        <v>0</v>
      </c>
      <c r="H36" s="34">
        <v>0.70181976855969963</v>
      </c>
      <c r="I36" s="34">
        <v>3.7921040000000001E-3</v>
      </c>
      <c r="J36" s="34">
        <v>0</v>
      </c>
      <c r="K36" s="34">
        <v>0</v>
      </c>
      <c r="L36" s="34">
        <v>0.91246257489919991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0.52314093735949996</v>
      </c>
      <c r="S36" s="34">
        <v>1.5772913000000001E-3</v>
      </c>
      <c r="T36" s="34">
        <v>0</v>
      </c>
      <c r="U36" s="34">
        <v>0</v>
      </c>
      <c r="V36" s="34">
        <v>0.44385145243300006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21.473228499155891</v>
      </c>
      <c r="AC36" s="34">
        <v>2.623518320032999</v>
      </c>
      <c r="AD36" s="34">
        <v>0.16824</v>
      </c>
      <c r="AE36" s="34">
        <v>0</v>
      </c>
      <c r="AF36" s="34">
        <v>25.369923828694859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4">
        <v>23.505322332394261</v>
      </c>
      <c r="AM36" s="34">
        <v>1.7143587695664997</v>
      </c>
      <c r="AN36" s="34">
        <v>0</v>
      </c>
      <c r="AO36" s="34">
        <v>0</v>
      </c>
      <c r="AP36" s="34">
        <v>15.178022237595195</v>
      </c>
      <c r="AQ36" s="34">
        <v>0</v>
      </c>
      <c r="AR36" s="65">
        <v>0</v>
      </c>
      <c r="AS36" s="34">
        <v>0</v>
      </c>
      <c r="AT36" s="34">
        <v>0</v>
      </c>
      <c r="AU36" s="34">
        <v>0</v>
      </c>
      <c r="AV36" s="34">
        <v>1.7168190085622996</v>
      </c>
      <c r="AW36" s="34">
        <v>1.0033066475000001</v>
      </c>
      <c r="AX36" s="34">
        <v>0</v>
      </c>
      <c r="AY36" s="34">
        <v>0</v>
      </c>
      <c r="AZ36" s="34">
        <v>2.3573159533992998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1.0087066752300988</v>
      </c>
      <c r="BG36" s="34">
        <v>5.6865119999999998E-2</v>
      </c>
      <c r="BH36" s="34">
        <v>0</v>
      </c>
      <c r="BI36" s="34">
        <v>0</v>
      </c>
      <c r="BJ36" s="34">
        <v>1.4096199500324997</v>
      </c>
      <c r="BK36" s="35">
        <f>SUM(C36:BJ36)</f>
        <v>101.04256279088189</v>
      </c>
      <c r="BL36" s="43"/>
    </row>
    <row r="37" spans="1:65" x14ac:dyDescent="0.2">
      <c r="A37" s="15"/>
      <c r="B37" s="28" t="s">
        <v>116</v>
      </c>
      <c r="C37" s="34">
        <v>0</v>
      </c>
      <c r="D37" s="34">
        <v>0.80159840250000003</v>
      </c>
      <c r="E37" s="34">
        <v>0</v>
      </c>
      <c r="F37" s="34">
        <v>0</v>
      </c>
      <c r="G37" s="34">
        <v>0</v>
      </c>
      <c r="H37" s="34">
        <v>2.094804477326297</v>
      </c>
      <c r="I37" s="34">
        <v>1.28384E-2</v>
      </c>
      <c r="J37" s="34">
        <v>0</v>
      </c>
      <c r="K37" s="34">
        <v>0</v>
      </c>
      <c r="L37" s="34">
        <v>0.54699668653300004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1.7892926918248995</v>
      </c>
      <c r="S37" s="34">
        <v>1.9250144001998</v>
      </c>
      <c r="T37" s="34">
        <v>0</v>
      </c>
      <c r="U37" s="34">
        <v>0</v>
      </c>
      <c r="V37" s="34">
        <v>0.22132662479979998</v>
      </c>
      <c r="W37" s="34">
        <v>0</v>
      </c>
      <c r="X37" s="34">
        <v>1.6999186660000002E-4</v>
      </c>
      <c r="Y37" s="34">
        <v>0</v>
      </c>
      <c r="Z37" s="34">
        <v>0</v>
      </c>
      <c r="AA37" s="34">
        <v>0</v>
      </c>
      <c r="AB37" s="34">
        <v>33.811049425737536</v>
      </c>
      <c r="AC37" s="34">
        <v>1.5720015726331995</v>
      </c>
      <c r="AD37" s="34">
        <v>0</v>
      </c>
      <c r="AE37" s="34">
        <v>0</v>
      </c>
      <c r="AF37" s="34">
        <v>24.534007198162914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34">
        <v>40.830288610425669</v>
      </c>
      <c r="AM37" s="34">
        <v>2.2777007003329999</v>
      </c>
      <c r="AN37" s="34">
        <v>0.15126000000000001</v>
      </c>
      <c r="AO37" s="34">
        <v>0</v>
      </c>
      <c r="AP37" s="34">
        <v>16.763227047261999</v>
      </c>
      <c r="AQ37" s="34">
        <v>0</v>
      </c>
      <c r="AR37" s="65">
        <v>0</v>
      </c>
      <c r="AS37" s="34">
        <v>0</v>
      </c>
      <c r="AT37" s="34">
        <v>0</v>
      </c>
      <c r="AU37" s="34">
        <v>0</v>
      </c>
      <c r="AV37" s="34">
        <v>8.3611811126522806</v>
      </c>
      <c r="AW37" s="34">
        <v>0.32415755886640002</v>
      </c>
      <c r="AX37" s="34">
        <v>0</v>
      </c>
      <c r="AY37" s="34">
        <v>0</v>
      </c>
      <c r="AZ37" s="34">
        <v>5.7452094205326043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3.9497016693561009</v>
      </c>
      <c r="BG37" s="34">
        <v>1.08552808666E-2</v>
      </c>
      <c r="BH37" s="34">
        <v>0</v>
      </c>
      <c r="BI37" s="34">
        <v>0</v>
      </c>
      <c r="BJ37" s="34">
        <v>0.9749881122995</v>
      </c>
      <c r="BK37" s="35">
        <f>SUM(C37:BJ37)</f>
        <v>146.6976693841782</v>
      </c>
      <c r="BL37" s="43"/>
    </row>
    <row r="38" spans="1:65" x14ac:dyDescent="0.2">
      <c r="A38" s="15"/>
      <c r="B38" s="28" t="s">
        <v>123</v>
      </c>
      <c r="C38" s="34">
        <v>0</v>
      </c>
      <c r="D38" s="34">
        <v>0.71412175619999996</v>
      </c>
      <c r="E38" s="34">
        <v>0</v>
      </c>
      <c r="F38" s="34">
        <v>0</v>
      </c>
      <c r="G38" s="34">
        <v>0</v>
      </c>
      <c r="H38" s="34">
        <v>1.3340175341278027</v>
      </c>
      <c r="I38" s="34">
        <v>2.6623315433199998E-2</v>
      </c>
      <c r="J38" s="34">
        <v>0</v>
      </c>
      <c r="K38" s="34">
        <v>0</v>
      </c>
      <c r="L38" s="34">
        <v>2.4993420737662002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0.9469007166267005</v>
      </c>
      <c r="S38" s="34">
        <v>3.4254779566600002E-2</v>
      </c>
      <c r="T38" s="34">
        <v>0</v>
      </c>
      <c r="U38" s="34">
        <v>0</v>
      </c>
      <c r="V38" s="34">
        <v>0.2237387236998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20.927127884360836</v>
      </c>
      <c r="AC38" s="34">
        <v>2.7654212119993997</v>
      </c>
      <c r="AD38" s="34">
        <v>0</v>
      </c>
      <c r="AE38" s="34">
        <v>0</v>
      </c>
      <c r="AF38" s="34">
        <v>18.110242227329923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23.068609647699134</v>
      </c>
      <c r="AM38" s="34">
        <v>2.2120748897665004</v>
      </c>
      <c r="AN38" s="34">
        <v>0</v>
      </c>
      <c r="AO38" s="34">
        <v>0</v>
      </c>
      <c r="AP38" s="34">
        <v>11.887011062629014</v>
      </c>
      <c r="AQ38" s="34">
        <v>0</v>
      </c>
      <c r="AR38" s="65">
        <v>0</v>
      </c>
      <c r="AS38" s="34">
        <v>0</v>
      </c>
      <c r="AT38" s="34">
        <v>0</v>
      </c>
      <c r="AU38" s="34">
        <v>0</v>
      </c>
      <c r="AV38" s="34">
        <v>5.4094509499892061</v>
      </c>
      <c r="AW38" s="34">
        <v>0.1543299622664</v>
      </c>
      <c r="AX38" s="34">
        <v>0</v>
      </c>
      <c r="AY38" s="34">
        <v>0</v>
      </c>
      <c r="AZ38" s="34">
        <v>4.2720463672986986</v>
      </c>
      <c r="BA38" s="34">
        <v>0</v>
      </c>
      <c r="BB38" s="34">
        <v>0</v>
      </c>
      <c r="BC38" s="34">
        <v>0</v>
      </c>
      <c r="BD38" s="34">
        <v>0</v>
      </c>
      <c r="BE38" s="34">
        <v>0</v>
      </c>
      <c r="BF38" s="34">
        <v>3.6225473142208942</v>
      </c>
      <c r="BG38" s="34">
        <v>8.1852000000000001E-3</v>
      </c>
      <c r="BH38" s="34">
        <v>0</v>
      </c>
      <c r="BI38" s="34">
        <v>0</v>
      </c>
      <c r="BJ38" s="34">
        <v>1.5785771941659998</v>
      </c>
      <c r="BK38" s="35">
        <f t="shared" ref="BK38:BK41" si="11">SUM(C38:BJ38)</f>
        <v>99.794622811146311</v>
      </c>
      <c r="BL38" s="43"/>
    </row>
    <row r="39" spans="1:65" x14ac:dyDescent="0.2">
      <c r="A39" s="15"/>
      <c r="B39" s="28" t="s">
        <v>126</v>
      </c>
      <c r="C39" s="34">
        <v>0</v>
      </c>
      <c r="D39" s="34">
        <v>0.74377268123329998</v>
      </c>
      <c r="E39" s="34">
        <v>0</v>
      </c>
      <c r="F39" s="34">
        <v>0</v>
      </c>
      <c r="G39" s="34">
        <v>0</v>
      </c>
      <c r="H39" s="34">
        <v>1.8859266791481983</v>
      </c>
      <c r="I39" s="34">
        <v>2.4807732289664997</v>
      </c>
      <c r="J39" s="34">
        <v>0</v>
      </c>
      <c r="K39" s="34">
        <v>0</v>
      </c>
      <c r="L39" s="34">
        <v>1.0431559842329001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1.5810369944140006</v>
      </c>
      <c r="S39" s="34">
        <v>0.20808793946660001</v>
      </c>
      <c r="T39" s="34">
        <v>0</v>
      </c>
      <c r="U39" s="34">
        <v>0</v>
      </c>
      <c r="V39" s="34">
        <v>0.75155964236589978</v>
      </c>
      <c r="W39" s="34">
        <v>0</v>
      </c>
      <c r="X39" s="34">
        <v>1.9002400000000001E-4</v>
      </c>
      <c r="Y39" s="34">
        <v>0</v>
      </c>
      <c r="Z39" s="34">
        <v>0</v>
      </c>
      <c r="AA39" s="34">
        <v>0</v>
      </c>
      <c r="AB39" s="34">
        <v>12.476324900610205</v>
      </c>
      <c r="AC39" s="34">
        <v>1.8462275103995001</v>
      </c>
      <c r="AD39" s="34">
        <v>0</v>
      </c>
      <c r="AE39" s="34">
        <v>0</v>
      </c>
      <c r="AF39" s="34">
        <v>21.151616668659617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13.323840268380089</v>
      </c>
      <c r="AM39" s="34">
        <v>0.68623640493310012</v>
      </c>
      <c r="AN39" s="34">
        <v>0</v>
      </c>
      <c r="AO39" s="34">
        <v>0</v>
      </c>
      <c r="AP39" s="34">
        <v>9.632795295561392</v>
      </c>
      <c r="AQ39" s="34">
        <v>0</v>
      </c>
      <c r="AR39" s="65">
        <v>0</v>
      </c>
      <c r="AS39" s="34">
        <v>0</v>
      </c>
      <c r="AT39" s="34">
        <v>0</v>
      </c>
      <c r="AU39" s="34">
        <v>0</v>
      </c>
      <c r="AV39" s="34">
        <v>5.1362646378154011</v>
      </c>
      <c r="AW39" s="34">
        <v>0.1231166941664</v>
      </c>
      <c r="AX39" s="34">
        <v>0</v>
      </c>
      <c r="AY39" s="34">
        <v>0</v>
      </c>
      <c r="AZ39" s="34">
        <v>6.3625812755644979</v>
      </c>
      <c r="BA39" s="34">
        <v>0</v>
      </c>
      <c r="BB39" s="34">
        <v>0</v>
      </c>
      <c r="BC39" s="34">
        <v>0</v>
      </c>
      <c r="BD39" s="34">
        <v>0</v>
      </c>
      <c r="BE39" s="34">
        <v>0</v>
      </c>
      <c r="BF39" s="34">
        <v>2.1680858340883988</v>
      </c>
      <c r="BG39" s="34">
        <v>0.3481168650666</v>
      </c>
      <c r="BH39" s="34">
        <v>0</v>
      </c>
      <c r="BI39" s="34">
        <v>0</v>
      </c>
      <c r="BJ39" s="34">
        <v>0.59303294793249983</v>
      </c>
      <c r="BK39" s="35">
        <f t="shared" si="11"/>
        <v>82.542742477005092</v>
      </c>
      <c r="BL39" s="43"/>
    </row>
    <row r="40" spans="1:65" x14ac:dyDescent="0.2">
      <c r="A40" s="15"/>
      <c r="B40" s="28" t="s">
        <v>107</v>
      </c>
      <c r="C40" s="34">
        <v>0</v>
      </c>
      <c r="D40" s="34">
        <v>1.1491688754</v>
      </c>
      <c r="E40" s="34">
        <v>0</v>
      </c>
      <c r="F40" s="34">
        <v>0</v>
      </c>
      <c r="G40" s="34">
        <v>0</v>
      </c>
      <c r="H40" s="34">
        <v>10.472518152646401</v>
      </c>
      <c r="I40" s="34">
        <v>2.4962842049992995</v>
      </c>
      <c r="J40" s="34">
        <v>0</v>
      </c>
      <c r="K40" s="34">
        <v>0</v>
      </c>
      <c r="L40" s="34">
        <v>4.6967737942642005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6.2280746852882931</v>
      </c>
      <c r="S40" s="34">
        <v>1.5284717339331999</v>
      </c>
      <c r="T40" s="34">
        <v>0</v>
      </c>
      <c r="U40" s="34">
        <v>0</v>
      </c>
      <c r="V40" s="34">
        <v>1.8754218834317007</v>
      </c>
      <c r="W40" s="34">
        <v>0</v>
      </c>
      <c r="X40" s="34">
        <v>1.3806813332999999E-3</v>
      </c>
      <c r="Y40" s="34">
        <v>0</v>
      </c>
      <c r="Z40" s="34">
        <v>0</v>
      </c>
      <c r="AA40" s="34">
        <v>0</v>
      </c>
      <c r="AB40" s="34">
        <v>104.29406395135693</v>
      </c>
      <c r="AC40" s="34">
        <v>9.9248198247310988</v>
      </c>
      <c r="AD40" s="34">
        <v>1.1408426356000001</v>
      </c>
      <c r="AE40" s="34">
        <v>0</v>
      </c>
      <c r="AF40" s="34">
        <v>67.382476021172778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113.52324748203897</v>
      </c>
      <c r="AM40" s="34">
        <v>4.7890203390615032</v>
      </c>
      <c r="AN40" s="34">
        <v>0</v>
      </c>
      <c r="AO40" s="34">
        <v>0</v>
      </c>
      <c r="AP40" s="34">
        <v>38.033782128111909</v>
      </c>
      <c r="AQ40" s="34">
        <v>0</v>
      </c>
      <c r="AR40" s="65">
        <v>0</v>
      </c>
      <c r="AS40" s="34">
        <v>0</v>
      </c>
      <c r="AT40" s="34">
        <v>0</v>
      </c>
      <c r="AU40" s="34">
        <v>0</v>
      </c>
      <c r="AV40" s="34">
        <v>89.896206459173712</v>
      </c>
      <c r="AW40" s="34">
        <v>5.2965769812307997</v>
      </c>
      <c r="AX40" s="34">
        <v>0</v>
      </c>
      <c r="AY40" s="34">
        <v>0</v>
      </c>
      <c r="AZ40" s="34">
        <v>43.621878848086268</v>
      </c>
      <c r="BA40" s="34">
        <v>0</v>
      </c>
      <c r="BB40" s="34">
        <v>0</v>
      </c>
      <c r="BC40" s="34">
        <v>0</v>
      </c>
      <c r="BD40" s="34">
        <v>0</v>
      </c>
      <c r="BE40" s="34">
        <v>0</v>
      </c>
      <c r="BF40" s="34">
        <v>24.4639678915659</v>
      </c>
      <c r="BG40" s="34">
        <v>1.4984735888328</v>
      </c>
      <c r="BH40" s="34">
        <v>0</v>
      </c>
      <c r="BI40" s="34">
        <v>0</v>
      </c>
      <c r="BJ40" s="34">
        <v>5.6475622934971996</v>
      </c>
      <c r="BK40" s="35">
        <f t="shared" ref="BK40" si="12">SUM(C40:BJ40)</f>
        <v>537.9610124557563</v>
      </c>
      <c r="BL40" s="43"/>
    </row>
    <row r="41" spans="1:65" x14ac:dyDescent="0.2">
      <c r="A41" s="15"/>
      <c r="B41" s="28" t="s">
        <v>124</v>
      </c>
      <c r="C41" s="34">
        <v>0</v>
      </c>
      <c r="D41" s="34">
        <v>0.81257485029999998</v>
      </c>
      <c r="E41" s="34">
        <v>0</v>
      </c>
      <c r="F41" s="34">
        <v>0</v>
      </c>
      <c r="G41" s="34">
        <v>0</v>
      </c>
      <c r="H41" s="34">
        <v>0.73299855816309933</v>
      </c>
      <c r="I41" s="34">
        <v>6.5135999999999999E-2</v>
      </c>
      <c r="J41" s="34">
        <v>0</v>
      </c>
      <c r="K41" s="34">
        <v>0</v>
      </c>
      <c r="L41" s="34">
        <v>0.66601765233299992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0.91790918869629989</v>
      </c>
      <c r="S41" s="34">
        <v>0</v>
      </c>
      <c r="T41" s="34">
        <v>0</v>
      </c>
      <c r="U41" s="34">
        <v>0</v>
      </c>
      <c r="V41" s="34">
        <v>0.37067678889980005</v>
      </c>
      <c r="W41" s="34">
        <v>0</v>
      </c>
      <c r="X41" s="34">
        <v>1.4999266600000002E-5</v>
      </c>
      <c r="Y41" s="34">
        <v>0</v>
      </c>
      <c r="Z41" s="34">
        <v>0</v>
      </c>
      <c r="AA41" s="34">
        <v>0</v>
      </c>
      <c r="AB41" s="34">
        <v>24.079837640487213</v>
      </c>
      <c r="AC41" s="34">
        <v>3.2029165540662006</v>
      </c>
      <c r="AD41" s="34">
        <v>0</v>
      </c>
      <c r="AE41" s="34">
        <v>0</v>
      </c>
      <c r="AF41" s="34">
        <v>24.165390052229647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29.686112165134986</v>
      </c>
      <c r="AM41" s="34">
        <v>2.9309005224998996</v>
      </c>
      <c r="AN41" s="34">
        <v>0</v>
      </c>
      <c r="AO41" s="34">
        <v>0</v>
      </c>
      <c r="AP41" s="34">
        <v>16.001972074762801</v>
      </c>
      <c r="AQ41" s="34">
        <v>0</v>
      </c>
      <c r="AR41" s="65">
        <v>0</v>
      </c>
      <c r="AS41" s="34">
        <v>0</v>
      </c>
      <c r="AT41" s="34">
        <v>0</v>
      </c>
      <c r="AU41" s="34">
        <v>0</v>
      </c>
      <c r="AV41" s="34">
        <v>3.6232149409615024</v>
      </c>
      <c r="AW41" s="34">
        <v>0.77254219576659999</v>
      </c>
      <c r="AX41" s="34">
        <v>0</v>
      </c>
      <c r="AY41" s="34">
        <v>0</v>
      </c>
      <c r="AZ41" s="34">
        <v>1.1906428582664002</v>
      </c>
      <c r="BA41" s="34">
        <v>0</v>
      </c>
      <c r="BB41" s="34">
        <v>0</v>
      </c>
      <c r="BC41" s="34">
        <v>0</v>
      </c>
      <c r="BD41" s="34">
        <v>0</v>
      </c>
      <c r="BE41" s="34">
        <v>0</v>
      </c>
      <c r="BF41" s="34">
        <v>1.6368861148958997</v>
      </c>
      <c r="BG41" s="34">
        <v>0.16481850000000001</v>
      </c>
      <c r="BH41" s="34">
        <v>7.8484999999999999E-2</v>
      </c>
      <c r="BI41" s="34">
        <v>0</v>
      </c>
      <c r="BJ41" s="34">
        <v>0.53215176509970008</v>
      </c>
      <c r="BK41" s="35">
        <f t="shared" si="11"/>
        <v>111.63119842182965</v>
      </c>
      <c r="BL41" s="43"/>
    </row>
    <row r="42" spans="1:65" x14ac:dyDescent="0.2">
      <c r="A42" s="15"/>
      <c r="B42" s="28" t="s">
        <v>127</v>
      </c>
      <c r="C42" s="34">
        <v>0</v>
      </c>
      <c r="D42" s="34">
        <v>0.93988391413330008</v>
      </c>
      <c r="E42" s="34">
        <v>0</v>
      </c>
      <c r="F42" s="34">
        <v>0</v>
      </c>
      <c r="G42" s="34">
        <v>0</v>
      </c>
      <c r="H42" s="34">
        <v>3.588532249679699</v>
      </c>
      <c r="I42" s="34">
        <v>0.1072206080998</v>
      </c>
      <c r="J42" s="34">
        <v>0</v>
      </c>
      <c r="K42" s="34">
        <v>0</v>
      </c>
      <c r="L42" s="34">
        <v>1.0934262037330003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2.5534924463794995</v>
      </c>
      <c r="S42" s="34">
        <v>0.17033198136649999</v>
      </c>
      <c r="T42" s="34">
        <v>0</v>
      </c>
      <c r="U42" s="34">
        <v>0</v>
      </c>
      <c r="V42" s="34">
        <v>0.61243745399950011</v>
      </c>
      <c r="W42" s="34">
        <v>0</v>
      </c>
      <c r="X42" s="34">
        <v>1.899906333E-4</v>
      </c>
      <c r="Y42" s="34">
        <v>0</v>
      </c>
      <c r="Z42" s="34">
        <v>0</v>
      </c>
      <c r="AA42" s="34">
        <v>0</v>
      </c>
      <c r="AB42" s="34">
        <v>55.901246651814482</v>
      </c>
      <c r="AC42" s="34">
        <v>5.9942860561640021</v>
      </c>
      <c r="AD42" s="34">
        <v>0</v>
      </c>
      <c r="AE42" s="34">
        <v>0</v>
      </c>
      <c r="AF42" s="34">
        <v>35.133386453317655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62.790977008449858</v>
      </c>
      <c r="AM42" s="34">
        <v>1.5592681092982998</v>
      </c>
      <c r="AN42" s="34">
        <v>0</v>
      </c>
      <c r="AO42" s="34">
        <v>0</v>
      </c>
      <c r="AP42" s="34">
        <v>16.325206413856002</v>
      </c>
      <c r="AQ42" s="34">
        <v>0</v>
      </c>
      <c r="AR42" s="65">
        <v>0</v>
      </c>
      <c r="AS42" s="34">
        <v>0</v>
      </c>
      <c r="AT42" s="34">
        <v>0</v>
      </c>
      <c r="AU42" s="34">
        <v>0</v>
      </c>
      <c r="AV42" s="34">
        <v>14.289619285612259</v>
      </c>
      <c r="AW42" s="34">
        <v>0.76663053296590011</v>
      </c>
      <c r="AX42" s="34">
        <v>0</v>
      </c>
      <c r="AY42" s="34">
        <v>0</v>
      </c>
      <c r="AZ42" s="34">
        <v>4.7146778090644998</v>
      </c>
      <c r="BA42" s="34">
        <v>0</v>
      </c>
      <c r="BB42" s="34">
        <v>0</v>
      </c>
      <c r="BC42" s="34">
        <v>0</v>
      </c>
      <c r="BD42" s="34">
        <v>0</v>
      </c>
      <c r="BE42" s="34">
        <v>0</v>
      </c>
      <c r="BF42" s="34">
        <v>6.5829399444628063</v>
      </c>
      <c r="BG42" s="34">
        <v>1.5434880059996001</v>
      </c>
      <c r="BH42" s="34">
        <v>0</v>
      </c>
      <c r="BI42" s="34">
        <v>0</v>
      </c>
      <c r="BJ42" s="34">
        <v>1.8391695192657</v>
      </c>
      <c r="BK42" s="35">
        <f>SUM(C42:BJ42)</f>
        <v>216.50641063829565</v>
      </c>
    </row>
    <row r="43" spans="1:65" x14ac:dyDescent="0.2">
      <c r="A43" s="15"/>
      <c r="B43" s="28" t="s">
        <v>108</v>
      </c>
      <c r="C43" s="34">
        <v>0</v>
      </c>
      <c r="D43" s="34">
        <v>1.0610909230666001</v>
      </c>
      <c r="E43" s="34">
        <v>0</v>
      </c>
      <c r="F43" s="34">
        <v>0</v>
      </c>
      <c r="G43" s="34">
        <v>0</v>
      </c>
      <c r="H43" s="34">
        <v>7.4141114270040012</v>
      </c>
      <c r="I43" s="34">
        <v>57.076168953633193</v>
      </c>
      <c r="J43" s="34">
        <v>0</v>
      </c>
      <c r="K43" s="34">
        <v>0</v>
      </c>
      <c r="L43" s="34">
        <v>2.7469988531984999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4.1614551630685988</v>
      </c>
      <c r="S43" s="34">
        <v>10.753617588299798</v>
      </c>
      <c r="T43" s="34">
        <v>0</v>
      </c>
      <c r="U43" s="34">
        <v>0</v>
      </c>
      <c r="V43" s="34">
        <v>0.50857515276609999</v>
      </c>
      <c r="W43" s="34">
        <v>0</v>
      </c>
      <c r="X43" s="34">
        <v>3.8331533300000002E-5</v>
      </c>
      <c r="Y43" s="34">
        <v>0</v>
      </c>
      <c r="Z43" s="34">
        <v>0</v>
      </c>
      <c r="AA43" s="34">
        <v>0</v>
      </c>
      <c r="AB43" s="34">
        <v>25.821459441535239</v>
      </c>
      <c r="AC43" s="34">
        <v>18.468269494199003</v>
      </c>
      <c r="AD43" s="34">
        <v>0.59178835523329998</v>
      </c>
      <c r="AE43" s="34">
        <v>0</v>
      </c>
      <c r="AF43" s="34">
        <v>12.476744657196196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22.077633321806093</v>
      </c>
      <c r="AM43" s="34">
        <v>0.86437993913300015</v>
      </c>
      <c r="AN43" s="34">
        <v>0</v>
      </c>
      <c r="AO43" s="34">
        <v>0</v>
      </c>
      <c r="AP43" s="34">
        <v>3.5859405642317004</v>
      </c>
      <c r="AQ43" s="34">
        <v>0</v>
      </c>
      <c r="AR43" s="65">
        <v>0</v>
      </c>
      <c r="AS43" s="34">
        <v>0</v>
      </c>
      <c r="AT43" s="34">
        <v>0</v>
      </c>
      <c r="AU43" s="34">
        <v>0</v>
      </c>
      <c r="AV43" s="34">
        <v>29.074555339939792</v>
      </c>
      <c r="AW43" s="34">
        <v>1.3743491598659998</v>
      </c>
      <c r="AX43" s="34">
        <v>0</v>
      </c>
      <c r="AY43" s="34">
        <v>0</v>
      </c>
      <c r="AZ43" s="34">
        <v>8.4172822618647043</v>
      </c>
      <c r="BA43" s="34">
        <v>0</v>
      </c>
      <c r="BB43" s="34">
        <v>0</v>
      </c>
      <c r="BC43" s="34">
        <v>0</v>
      </c>
      <c r="BD43" s="34">
        <v>0</v>
      </c>
      <c r="BE43" s="34">
        <v>0</v>
      </c>
      <c r="BF43" s="34">
        <v>9.4035406828683996</v>
      </c>
      <c r="BG43" s="34">
        <v>0.11825668426659999</v>
      </c>
      <c r="BH43" s="34">
        <v>0</v>
      </c>
      <c r="BI43" s="34">
        <v>0</v>
      </c>
      <c r="BJ43" s="34">
        <v>2.2353339642659997</v>
      </c>
      <c r="BK43" s="35">
        <f>SUM(C43:BJ43)</f>
        <v>218.23159025897613</v>
      </c>
    </row>
    <row r="44" spans="1:65" x14ac:dyDescent="0.2">
      <c r="A44" s="15"/>
      <c r="B44" s="28" t="s">
        <v>109</v>
      </c>
      <c r="C44" s="34">
        <v>0</v>
      </c>
      <c r="D44" s="34">
        <v>1.1536424705999999</v>
      </c>
      <c r="E44" s="34">
        <v>0</v>
      </c>
      <c r="F44" s="34">
        <v>0</v>
      </c>
      <c r="G44" s="34">
        <v>0</v>
      </c>
      <c r="H44" s="34">
        <v>6.7874472802101051</v>
      </c>
      <c r="I44" s="34">
        <v>2.0005432266599999E-2</v>
      </c>
      <c r="J44" s="34">
        <v>0</v>
      </c>
      <c r="K44" s="34">
        <v>0</v>
      </c>
      <c r="L44" s="34">
        <v>2.1609943283655992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3.9877639408772012</v>
      </c>
      <c r="S44" s="34">
        <v>2.5857123330000001E-4</v>
      </c>
      <c r="T44" s="34">
        <v>0</v>
      </c>
      <c r="U44" s="34">
        <v>0</v>
      </c>
      <c r="V44" s="34">
        <v>0.31662271283309995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8.1822329226054045</v>
      </c>
      <c r="AC44" s="34">
        <v>0.27090117236649996</v>
      </c>
      <c r="AD44" s="34">
        <v>0</v>
      </c>
      <c r="AE44" s="34">
        <v>0</v>
      </c>
      <c r="AF44" s="34">
        <v>1.5238215123992995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5.8293978669714086</v>
      </c>
      <c r="AM44" s="34">
        <v>8.7717079666599987E-2</v>
      </c>
      <c r="AN44" s="34">
        <v>0</v>
      </c>
      <c r="AO44" s="34">
        <v>0</v>
      </c>
      <c r="AP44" s="34">
        <v>0.71282765143269988</v>
      </c>
      <c r="AQ44" s="34">
        <v>0</v>
      </c>
      <c r="AR44" s="65">
        <v>0</v>
      </c>
      <c r="AS44" s="34">
        <v>0</v>
      </c>
      <c r="AT44" s="34">
        <v>0</v>
      </c>
      <c r="AU44" s="34">
        <v>0</v>
      </c>
      <c r="AV44" s="34">
        <v>13.59911042541103</v>
      </c>
      <c r="AW44" s="34">
        <v>0.84500251543310001</v>
      </c>
      <c r="AX44" s="34">
        <v>0</v>
      </c>
      <c r="AY44" s="34">
        <v>0</v>
      </c>
      <c r="AZ44" s="34">
        <v>8.5001303921322027</v>
      </c>
      <c r="BA44" s="34">
        <v>0</v>
      </c>
      <c r="BB44" s="34">
        <v>0</v>
      </c>
      <c r="BC44" s="34">
        <v>0</v>
      </c>
      <c r="BD44" s="34">
        <v>0</v>
      </c>
      <c r="BE44" s="34">
        <v>0</v>
      </c>
      <c r="BF44" s="34">
        <v>3.4586292566521992</v>
      </c>
      <c r="BG44" s="34">
        <v>0</v>
      </c>
      <c r="BH44" s="34">
        <v>0</v>
      </c>
      <c r="BI44" s="34">
        <v>0</v>
      </c>
      <c r="BJ44" s="34">
        <v>1.6592401833200002E-2</v>
      </c>
      <c r="BK44" s="35">
        <f>SUM(C44:BJ44)</f>
        <v>57.453097933289548</v>
      </c>
    </row>
    <row r="45" spans="1:65" x14ac:dyDescent="0.2">
      <c r="A45" s="15"/>
      <c r="B45" s="28" t="s">
        <v>117</v>
      </c>
      <c r="C45" s="44">
        <v>0</v>
      </c>
      <c r="D45" s="44">
        <v>0.86763140380000003</v>
      </c>
      <c r="E45" s="44">
        <v>0</v>
      </c>
      <c r="F45" s="44">
        <v>0</v>
      </c>
      <c r="G45" s="44">
        <v>0</v>
      </c>
      <c r="H45" s="44">
        <v>3.7570071019729987</v>
      </c>
      <c r="I45" s="44">
        <v>5.2032820599699998E-2</v>
      </c>
      <c r="J45" s="44">
        <v>0</v>
      </c>
      <c r="K45" s="44">
        <v>0</v>
      </c>
      <c r="L45" s="44">
        <v>1.5768591664660003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2.5634921581394021</v>
      </c>
      <c r="S45" s="44">
        <v>0.20686972783320001</v>
      </c>
      <c r="T45" s="44">
        <v>0</v>
      </c>
      <c r="U45" s="44">
        <v>0</v>
      </c>
      <c r="V45" s="44">
        <v>0.93663592123309991</v>
      </c>
      <c r="W45" s="44">
        <v>0</v>
      </c>
      <c r="X45" s="44">
        <v>1.4999266600000002E-5</v>
      </c>
      <c r="Y45" s="44">
        <v>0</v>
      </c>
      <c r="Z45" s="44">
        <v>0</v>
      </c>
      <c r="AA45" s="44">
        <v>0</v>
      </c>
      <c r="AB45" s="44">
        <v>27.990936966707704</v>
      </c>
      <c r="AC45" s="44">
        <v>1.2943074984330998</v>
      </c>
      <c r="AD45" s="44">
        <v>0</v>
      </c>
      <c r="AE45" s="44">
        <v>0</v>
      </c>
      <c r="AF45" s="44">
        <v>12.940604005030304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37.646455527325166</v>
      </c>
      <c r="AM45" s="44">
        <v>1.5891911447995</v>
      </c>
      <c r="AN45" s="44">
        <v>0</v>
      </c>
      <c r="AO45" s="44">
        <v>0</v>
      </c>
      <c r="AP45" s="44">
        <v>10.768954209530204</v>
      </c>
      <c r="AQ45" s="44">
        <v>0</v>
      </c>
      <c r="AR45" s="70">
        <v>0</v>
      </c>
      <c r="AS45" s="44">
        <v>0</v>
      </c>
      <c r="AT45" s="44">
        <v>0</v>
      </c>
      <c r="AU45" s="44">
        <v>0</v>
      </c>
      <c r="AV45" s="44">
        <v>12.566289757304451</v>
      </c>
      <c r="AW45" s="44">
        <v>0.22835613333289997</v>
      </c>
      <c r="AX45" s="44">
        <v>0</v>
      </c>
      <c r="AY45" s="44">
        <v>0</v>
      </c>
      <c r="AZ45" s="44">
        <v>5.018795182797902</v>
      </c>
      <c r="BA45" s="44">
        <v>0</v>
      </c>
      <c r="BB45" s="44">
        <v>0</v>
      </c>
      <c r="BC45" s="44">
        <v>0</v>
      </c>
      <c r="BD45" s="44">
        <v>0</v>
      </c>
      <c r="BE45" s="44">
        <v>0</v>
      </c>
      <c r="BF45" s="44">
        <v>8.7402188508766194</v>
      </c>
      <c r="BG45" s="44">
        <v>0.21863237139969996</v>
      </c>
      <c r="BH45" s="44">
        <v>0</v>
      </c>
      <c r="BI45" s="44">
        <v>0</v>
      </c>
      <c r="BJ45" s="44">
        <v>0.96880247136609998</v>
      </c>
      <c r="BK45" s="35">
        <f>SUM(C45:BJ45)</f>
        <v>129.93208741821465</v>
      </c>
    </row>
    <row r="46" spans="1:65" x14ac:dyDescent="0.2">
      <c r="A46" s="15"/>
      <c r="B46" s="20" t="s">
        <v>86</v>
      </c>
      <c r="C46" s="30">
        <f>SUM(C35:C45)</f>
        <v>0</v>
      </c>
      <c r="D46" s="62">
        <f t="shared" ref="D46:BK46" si="13">SUM(D35:D45)</f>
        <v>10.301680287899801</v>
      </c>
      <c r="E46" s="30">
        <f t="shared" si="13"/>
        <v>0</v>
      </c>
      <c r="F46" s="30">
        <f t="shared" si="13"/>
        <v>0</v>
      </c>
      <c r="G46" s="30">
        <f t="shared" si="13"/>
        <v>0</v>
      </c>
      <c r="H46" s="62">
        <f t="shared" si="13"/>
        <v>45.988218873248684</v>
      </c>
      <c r="I46" s="62">
        <f t="shared" si="13"/>
        <v>63.341151180964793</v>
      </c>
      <c r="J46" s="62">
        <f t="shared" si="13"/>
        <v>0</v>
      </c>
      <c r="K46" s="62">
        <f t="shared" si="13"/>
        <v>0</v>
      </c>
      <c r="L46" s="62">
        <f t="shared" si="13"/>
        <v>22.468338681290003</v>
      </c>
      <c r="M46" s="30">
        <f t="shared" si="13"/>
        <v>0</v>
      </c>
      <c r="N46" s="30">
        <f t="shared" si="13"/>
        <v>0</v>
      </c>
      <c r="O46" s="30">
        <f t="shared" si="13"/>
        <v>0</v>
      </c>
      <c r="P46" s="30">
        <f t="shared" si="13"/>
        <v>0</v>
      </c>
      <c r="Q46" s="30">
        <f t="shared" si="13"/>
        <v>0</v>
      </c>
      <c r="R46" s="62">
        <f t="shared" si="13"/>
        <v>28.305297588688695</v>
      </c>
      <c r="S46" s="62">
        <f t="shared" si="13"/>
        <v>14.865547545798796</v>
      </c>
      <c r="T46" s="62">
        <f t="shared" si="13"/>
        <v>0</v>
      </c>
      <c r="U46" s="62">
        <f t="shared" si="13"/>
        <v>0</v>
      </c>
      <c r="V46" s="62">
        <f t="shared" si="13"/>
        <v>7.3706729488943008</v>
      </c>
      <c r="W46" s="30">
        <f t="shared" si="13"/>
        <v>0</v>
      </c>
      <c r="X46" s="62">
        <f t="shared" si="13"/>
        <v>2.4839748996999993E-3</v>
      </c>
      <c r="Y46" s="30">
        <f t="shared" si="13"/>
        <v>0</v>
      </c>
      <c r="Z46" s="30">
        <f t="shared" si="13"/>
        <v>0</v>
      </c>
      <c r="AA46" s="30">
        <f t="shared" si="13"/>
        <v>0</v>
      </c>
      <c r="AB46" s="62">
        <f t="shared" si="13"/>
        <v>383.51684627162189</v>
      </c>
      <c r="AC46" s="62">
        <f t="shared" si="13"/>
        <v>66.944824944690282</v>
      </c>
      <c r="AD46" s="62">
        <f t="shared" si="13"/>
        <v>1.9008709908333001</v>
      </c>
      <c r="AE46" s="62">
        <f t="shared" si="13"/>
        <v>0</v>
      </c>
      <c r="AF46" s="62">
        <f t="shared" si="13"/>
        <v>268.12623811371276</v>
      </c>
      <c r="AG46" s="30">
        <f t="shared" si="13"/>
        <v>0</v>
      </c>
      <c r="AH46" s="30">
        <f t="shared" si="13"/>
        <v>0</v>
      </c>
      <c r="AI46" s="30">
        <f t="shared" si="13"/>
        <v>0</v>
      </c>
      <c r="AJ46" s="30">
        <f t="shared" si="13"/>
        <v>0</v>
      </c>
      <c r="AK46" s="30">
        <f t="shared" si="13"/>
        <v>0</v>
      </c>
      <c r="AL46" s="62">
        <f t="shared" si="13"/>
        <v>421.47949323564347</v>
      </c>
      <c r="AM46" s="62">
        <f t="shared" si="13"/>
        <v>20.165203766324002</v>
      </c>
      <c r="AN46" s="62">
        <f t="shared" si="13"/>
        <v>0.15126000000000001</v>
      </c>
      <c r="AO46" s="62">
        <f t="shared" si="13"/>
        <v>0</v>
      </c>
      <c r="AP46" s="62">
        <f t="shared" si="13"/>
        <v>150.46393609536358</v>
      </c>
      <c r="AQ46" s="30">
        <f t="shared" si="13"/>
        <v>0</v>
      </c>
      <c r="AR46" s="71">
        <f t="shared" si="13"/>
        <v>0</v>
      </c>
      <c r="AS46" s="30">
        <f t="shared" si="13"/>
        <v>0</v>
      </c>
      <c r="AT46" s="30">
        <f t="shared" si="13"/>
        <v>0</v>
      </c>
      <c r="AU46" s="30">
        <f t="shared" si="13"/>
        <v>0</v>
      </c>
      <c r="AV46" s="62">
        <f t="shared" si="13"/>
        <v>298.2708556150256</v>
      </c>
      <c r="AW46" s="62">
        <f t="shared" si="13"/>
        <v>21.914858926357805</v>
      </c>
      <c r="AX46" s="62">
        <f t="shared" si="13"/>
        <v>0</v>
      </c>
      <c r="AY46" s="62">
        <f t="shared" si="13"/>
        <v>0</v>
      </c>
      <c r="AZ46" s="62">
        <f t="shared" si="13"/>
        <v>140.01946246129216</v>
      </c>
      <c r="BA46" s="30">
        <f t="shared" si="13"/>
        <v>0</v>
      </c>
      <c r="BB46" s="30">
        <f t="shared" si="13"/>
        <v>0</v>
      </c>
      <c r="BC46" s="30">
        <f t="shared" si="13"/>
        <v>0</v>
      </c>
      <c r="BD46" s="30">
        <f t="shared" si="13"/>
        <v>0</v>
      </c>
      <c r="BE46" s="30">
        <f t="shared" si="13"/>
        <v>0</v>
      </c>
      <c r="BF46" s="62">
        <f t="shared" si="13"/>
        <v>86.1984106489205</v>
      </c>
      <c r="BG46" s="62">
        <f t="shared" si="13"/>
        <v>5.9648054253980005</v>
      </c>
      <c r="BH46" s="62">
        <f t="shared" si="13"/>
        <v>7.8484999999999999E-2</v>
      </c>
      <c r="BI46" s="62">
        <f t="shared" si="13"/>
        <v>0</v>
      </c>
      <c r="BJ46" s="62">
        <f t="shared" si="13"/>
        <v>20.617898290489702</v>
      </c>
      <c r="BK46" s="32">
        <f t="shared" si="13"/>
        <v>2078.4568408673581</v>
      </c>
    </row>
    <row r="47" spans="1:65" x14ac:dyDescent="0.2">
      <c r="A47" s="15"/>
      <c r="B47" s="21" t="s">
        <v>84</v>
      </c>
      <c r="C47" s="30">
        <f>C33+C46</f>
        <v>0</v>
      </c>
      <c r="D47" s="62">
        <f t="shared" ref="D47:BJ47" si="14">D33+D46</f>
        <v>11.379734701366401</v>
      </c>
      <c r="E47" s="30">
        <f t="shared" si="14"/>
        <v>0</v>
      </c>
      <c r="F47" s="30">
        <f t="shared" si="14"/>
        <v>0</v>
      </c>
      <c r="G47" s="30">
        <f t="shared" si="14"/>
        <v>0</v>
      </c>
      <c r="H47" s="62">
        <f t="shared" si="14"/>
        <v>64.600650756973479</v>
      </c>
      <c r="I47" s="62">
        <f t="shared" si="14"/>
        <v>63.903840676663393</v>
      </c>
      <c r="J47" s="62">
        <f t="shared" si="14"/>
        <v>0</v>
      </c>
      <c r="K47" s="62">
        <f t="shared" si="14"/>
        <v>0</v>
      </c>
      <c r="L47" s="62">
        <f t="shared" si="14"/>
        <v>25.070846624187805</v>
      </c>
      <c r="M47" s="30">
        <f t="shared" si="14"/>
        <v>0</v>
      </c>
      <c r="N47" s="30">
        <f t="shared" si="14"/>
        <v>0</v>
      </c>
      <c r="O47" s="30">
        <f t="shared" si="14"/>
        <v>0</v>
      </c>
      <c r="P47" s="30">
        <f t="shared" si="14"/>
        <v>0</v>
      </c>
      <c r="Q47" s="30">
        <f t="shared" si="14"/>
        <v>0</v>
      </c>
      <c r="R47" s="62">
        <f t="shared" si="14"/>
        <v>41.8307819808212</v>
      </c>
      <c r="S47" s="62">
        <f t="shared" si="14"/>
        <v>15.673752061164596</v>
      </c>
      <c r="T47" s="62">
        <f t="shared" si="14"/>
        <v>0</v>
      </c>
      <c r="U47" s="62">
        <f t="shared" si="14"/>
        <v>0</v>
      </c>
      <c r="V47" s="62">
        <f t="shared" si="14"/>
        <v>8.1675978336599009</v>
      </c>
      <c r="W47" s="30">
        <f t="shared" si="14"/>
        <v>0</v>
      </c>
      <c r="X47" s="62">
        <f t="shared" si="14"/>
        <v>2.5356389329999991E-3</v>
      </c>
      <c r="Y47" s="30">
        <f t="shared" si="14"/>
        <v>0</v>
      </c>
      <c r="Z47" s="30">
        <f t="shared" si="14"/>
        <v>0</v>
      </c>
      <c r="AA47" s="30">
        <f t="shared" si="14"/>
        <v>0</v>
      </c>
      <c r="AB47" s="62">
        <f t="shared" si="14"/>
        <v>465.57168387020573</v>
      </c>
      <c r="AC47" s="62">
        <f t="shared" si="14"/>
        <v>70.169910631052474</v>
      </c>
      <c r="AD47" s="62">
        <f t="shared" si="14"/>
        <v>1.9008709908333001</v>
      </c>
      <c r="AE47" s="62">
        <f t="shared" si="14"/>
        <v>0</v>
      </c>
      <c r="AF47" s="62">
        <f t="shared" si="14"/>
        <v>285.01410592930279</v>
      </c>
      <c r="AG47" s="30">
        <f t="shared" si="14"/>
        <v>0</v>
      </c>
      <c r="AH47" s="30">
        <f t="shared" si="14"/>
        <v>0</v>
      </c>
      <c r="AI47" s="30">
        <f t="shared" si="14"/>
        <v>0</v>
      </c>
      <c r="AJ47" s="30">
        <f t="shared" si="14"/>
        <v>0</v>
      </c>
      <c r="AK47" s="30">
        <f t="shared" si="14"/>
        <v>0</v>
      </c>
      <c r="AL47" s="62">
        <f t="shared" si="14"/>
        <v>499.81969612785042</v>
      </c>
      <c r="AM47" s="62">
        <f t="shared" si="14"/>
        <v>21.957917147887702</v>
      </c>
      <c r="AN47" s="62">
        <f t="shared" si="14"/>
        <v>0.15126000000000001</v>
      </c>
      <c r="AO47" s="62">
        <f t="shared" si="14"/>
        <v>0</v>
      </c>
      <c r="AP47" s="62">
        <f t="shared" si="14"/>
        <v>159.94889981879038</v>
      </c>
      <c r="AQ47" s="30">
        <f t="shared" si="14"/>
        <v>0</v>
      </c>
      <c r="AR47" s="71">
        <f t="shared" si="14"/>
        <v>0</v>
      </c>
      <c r="AS47" s="30">
        <f t="shared" si="14"/>
        <v>0</v>
      </c>
      <c r="AT47" s="30">
        <f t="shared" si="14"/>
        <v>0</v>
      </c>
      <c r="AU47" s="30">
        <f t="shared" si="14"/>
        <v>0</v>
      </c>
      <c r="AV47" s="62">
        <f t="shared" si="14"/>
        <v>511.91388453126945</v>
      </c>
      <c r="AW47" s="62">
        <f t="shared" si="14"/>
        <v>38.700941617474399</v>
      </c>
      <c r="AX47" s="62">
        <f t="shared" si="14"/>
        <v>0</v>
      </c>
      <c r="AY47" s="62">
        <f t="shared" si="14"/>
        <v>0</v>
      </c>
      <c r="AZ47" s="62">
        <f t="shared" si="14"/>
        <v>178.22705805677933</v>
      </c>
      <c r="BA47" s="30">
        <f t="shared" si="14"/>
        <v>0</v>
      </c>
      <c r="BB47" s="30">
        <f t="shared" si="14"/>
        <v>0</v>
      </c>
      <c r="BC47" s="30">
        <f t="shared" si="14"/>
        <v>0</v>
      </c>
      <c r="BD47" s="30">
        <f t="shared" si="14"/>
        <v>0</v>
      </c>
      <c r="BE47" s="30">
        <f t="shared" si="14"/>
        <v>0</v>
      </c>
      <c r="BF47" s="62">
        <f t="shared" si="14"/>
        <v>133.02385325475993</v>
      </c>
      <c r="BG47" s="62">
        <f t="shared" si="14"/>
        <v>7.3484500237954009</v>
      </c>
      <c r="BH47" s="62">
        <f t="shared" si="14"/>
        <v>7.8484999999999999E-2</v>
      </c>
      <c r="BI47" s="62">
        <f t="shared" si="14"/>
        <v>0</v>
      </c>
      <c r="BJ47" s="62">
        <f t="shared" si="14"/>
        <v>24.492157561054</v>
      </c>
      <c r="BK47" s="32">
        <f>BK46+BK33</f>
        <v>2628.9489148348252</v>
      </c>
    </row>
    <row r="48" spans="1:65" ht="3" customHeight="1" x14ac:dyDescent="0.2">
      <c r="A48" s="15"/>
      <c r="B48" s="19"/>
      <c r="C48" s="99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1"/>
    </row>
    <row r="49" spans="1:63" x14ac:dyDescent="0.2">
      <c r="A49" s="15" t="s">
        <v>16</v>
      </c>
      <c r="B49" s="18" t="s">
        <v>8</v>
      </c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1"/>
    </row>
    <row r="50" spans="1:63" x14ac:dyDescent="0.2">
      <c r="A50" s="15" t="s">
        <v>76</v>
      </c>
      <c r="B50" s="19" t="s">
        <v>17</v>
      </c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1"/>
    </row>
    <row r="51" spans="1:63" x14ac:dyDescent="0.2">
      <c r="A51" s="15"/>
      <c r="B51" s="20" t="s">
        <v>115</v>
      </c>
      <c r="C51" s="30">
        <v>0</v>
      </c>
      <c r="D51" s="30">
        <v>0.87157820046659995</v>
      </c>
      <c r="E51" s="30">
        <v>0</v>
      </c>
      <c r="F51" s="30">
        <v>0</v>
      </c>
      <c r="G51" s="30">
        <v>0</v>
      </c>
      <c r="H51" s="30">
        <v>0.25221538049869996</v>
      </c>
      <c r="I51" s="30">
        <v>6.8271973329999997E-4</v>
      </c>
      <c r="J51" s="30">
        <v>0</v>
      </c>
      <c r="K51" s="30">
        <v>0</v>
      </c>
      <c r="L51" s="30">
        <v>2.0707362999999999E-2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5.6619929165500009E-2</v>
      </c>
      <c r="S51" s="30">
        <v>0</v>
      </c>
      <c r="T51" s="30">
        <v>0</v>
      </c>
      <c r="U51" s="30">
        <v>0</v>
      </c>
      <c r="V51" s="30">
        <v>4.3619169966500004E-2</v>
      </c>
      <c r="W51" s="30">
        <v>0</v>
      </c>
      <c r="X51" s="30">
        <v>1.8332499999999998E-5</v>
      </c>
      <c r="Y51" s="30">
        <v>0</v>
      </c>
      <c r="Z51" s="30">
        <v>0</v>
      </c>
      <c r="AA51" s="30">
        <v>0</v>
      </c>
      <c r="AB51" s="30">
        <v>0.78903098366210001</v>
      </c>
      <c r="AC51" s="30">
        <v>0.1226869232332</v>
      </c>
      <c r="AD51" s="30">
        <v>0</v>
      </c>
      <c r="AE51" s="30">
        <v>0</v>
      </c>
      <c r="AF51" s="30">
        <v>1.6516064824663002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1.0169627506263008</v>
      </c>
      <c r="AM51" s="30">
        <v>5.8099294933300002E-2</v>
      </c>
      <c r="AN51" s="30">
        <v>0</v>
      </c>
      <c r="AO51" s="30">
        <v>0</v>
      </c>
      <c r="AP51" s="30">
        <v>0.91676781843290001</v>
      </c>
      <c r="AQ51" s="30">
        <v>0</v>
      </c>
      <c r="AR51" s="71">
        <v>0</v>
      </c>
      <c r="AS51" s="30">
        <v>0</v>
      </c>
      <c r="AT51" s="30">
        <v>0</v>
      </c>
      <c r="AU51" s="30">
        <v>0</v>
      </c>
      <c r="AV51" s="30">
        <v>1.7281187234953008</v>
      </c>
      <c r="AW51" s="30">
        <v>0.8351601544995999</v>
      </c>
      <c r="AX51" s="30">
        <v>0</v>
      </c>
      <c r="AY51" s="30">
        <v>0</v>
      </c>
      <c r="AZ51" s="30">
        <v>2.9103300477659007</v>
      </c>
      <c r="BA51" s="30">
        <v>0</v>
      </c>
      <c r="BB51" s="30">
        <v>0</v>
      </c>
      <c r="BC51" s="30">
        <v>0</v>
      </c>
      <c r="BD51" s="30">
        <v>0</v>
      </c>
      <c r="BE51" s="30">
        <v>0</v>
      </c>
      <c r="BF51" s="30">
        <v>0.43569530489769998</v>
      </c>
      <c r="BG51" s="30">
        <v>0</v>
      </c>
      <c r="BH51" s="30">
        <v>0</v>
      </c>
      <c r="BI51" s="30">
        <v>0</v>
      </c>
      <c r="BJ51" s="30">
        <v>0.76781211753289991</v>
      </c>
      <c r="BK51" s="33">
        <f>SUM(C51:BJ51)</f>
        <v>12.477711696876103</v>
      </c>
    </row>
    <row r="52" spans="1:63" x14ac:dyDescent="0.2">
      <c r="A52" s="15"/>
      <c r="B52" s="20" t="s">
        <v>118</v>
      </c>
      <c r="C52" s="30">
        <v>0</v>
      </c>
      <c r="D52" s="30">
        <v>0.83871319423329993</v>
      </c>
      <c r="E52" s="30">
        <v>0</v>
      </c>
      <c r="F52" s="30">
        <v>0</v>
      </c>
      <c r="G52" s="30">
        <v>0</v>
      </c>
      <c r="H52" s="30">
        <v>1.7121161141572006</v>
      </c>
      <c r="I52" s="30">
        <v>0</v>
      </c>
      <c r="J52" s="30">
        <v>0</v>
      </c>
      <c r="K52" s="30">
        <v>0</v>
      </c>
      <c r="L52" s="30">
        <v>0.81527146999940003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1.8896820520894</v>
      </c>
      <c r="S52" s="30">
        <v>0.1362014976333</v>
      </c>
      <c r="T52" s="30">
        <v>0</v>
      </c>
      <c r="U52" s="30">
        <v>0</v>
      </c>
      <c r="V52" s="30">
        <v>0.54199245666630003</v>
      </c>
      <c r="W52" s="30">
        <v>0</v>
      </c>
      <c r="X52" s="30">
        <v>1.33327E-5</v>
      </c>
      <c r="Y52" s="30">
        <v>0</v>
      </c>
      <c r="Z52" s="30">
        <v>0</v>
      </c>
      <c r="AA52" s="30">
        <v>0</v>
      </c>
      <c r="AB52" s="30">
        <v>44.475985175432577</v>
      </c>
      <c r="AC52" s="30">
        <v>3.1564630268324012</v>
      </c>
      <c r="AD52" s="30">
        <v>0.19291582946659999</v>
      </c>
      <c r="AE52" s="30">
        <v>0</v>
      </c>
      <c r="AF52" s="30">
        <v>37.797421487853633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51.544616600624295</v>
      </c>
      <c r="AM52" s="30">
        <v>3.4120256874992005</v>
      </c>
      <c r="AN52" s="30">
        <v>0</v>
      </c>
      <c r="AO52" s="30">
        <v>0</v>
      </c>
      <c r="AP52" s="30">
        <v>21.561566271521311</v>
      </c>
      <c r="AQ52" s="30">
        <v>0</v>
      </c>
      <c r="AR52" s="71">
        <v>0</v>
      </c>
      <c r="AS52" s="30">
        <v>0</v>
      </c>
      <c r="AT52" s="30">
        <v>0</v>
      </c>
      <c r="AU52" s="30">
        <v>0</v>
      </c>
      <c r="AV52" s="30">
        <v>13.796417711830504</v>
      </c>
      <c r="AW52" s="30">
        <v>2.8524867994996002</v>
      </c>
      <c r="AX52" s="30">
        <v>0</v>
      </c>
      <c r="AY52" s="30">
        <v>0</v>
      </c>
      <c r="AZ52" s="30">
        <v>12.946565421096393</v>
      </c>
      <c r="BA52" s="30">
        <v>0</v>
      </c>
      <c r="BB52" s="30">
        <v>0</v>
      </c>
      <c r="BC52" s="30">
        <v>0</v>
      </c>
      <c r="BD52" s="30">
        <v>0</v>
      </c>
      <c r="BE52" s="30">
        <v>0</v>
      </c>
      <c r="BF52" s="30">
        <v>5.0949959082161991</v>
      </c>
      <c r="BG52" s="30">
        <v>0.89563023299980016</v>
      </c>
      <c r="BH52" s="30">
        <v>0</v>
      </c>
      <c r="BI52" s="30">
        <v>0</v>
      </c>
      <c r="BJ52" s="30">
        <v>3.6541917520652003</v>
      </c>
      <c r="BK52" s="33">
        <f>SUM(C52:BJ52)</f>
        <v>207.31527202241659</v>
      </c>
    </row>
    <row r="53" spans="1:63" x14ac:dyDescent="0.2">
      <c r="A53" s="15"/>
      <c r="B53" s="21" t="s">
        <v>83</v>
      </c>
      <c r="C53" s="30">
        <f>SUM(C51:C52)</f>
        <v>0</v>
      </c>
      <c r="D53" s="62">
        <f t="shared" ref="D53:BK53" si="15">SUM(D51:D52)</f>
        <v>1.7102913946998999</v>
      </c>
      <c r="E53" s="30">
        <f t="shared" si="15"/>
        <v>0</v>
      </c>
      <c r="F53" s="30">
        <f t="shared" si="15"/>
        <v>0</v>
      </c>
      <c r="G53" s="30">
        <f t="shared" si="15"/>
        <v>0</v>
      </c>
      <c r="H53" s="62">
        <f t="shared" si="15"/>
        <v>1.9643314946559005</v>
      </c>
      <c r="I53" s="62">
        <f t="shared" si="15"/>
        <v>6.8271973329999997E-4</v>
      </c>
      <c r="J53" s="62">
        <f t="shared" si="15"/>
        <v>0</v>
      </c>
      <c r="K53" s="62">
        <f t="shared" si="15"/>
        <v>0</v>
      </c>
      <c r="L53" s="62">
        <f t="shared" si="15"/>
        <v>0.83597883299940001</v>
      </c>
      <c r="M53" s="30">
        <f t="shared" si="15"/>
        <v>0</v>
      </c>
      <c r="N53" s="30">
        <f t="shared" si="15"/>
        <v>0</v>
      </c>
      <c r="O53" s="30">
        <f t="shared" si="15"/>
        <v>0</v>
      </c>
      <c r="P53" s="30">
        <f t="shared" si="15"/>
        <v>0</v>
      </c>
      <c r="Q53" s="30">
        <f t="shared" si="15"/>
        <v>0</v>
      </c>
      <c r="R53" s="62">
        <f t="shared" si="15"/>
        <v>1.9463019812549001</v>
      </c>
      <c r="S53" s="62">
        <f t="shared" si="15"/>
        <v>0.1362014976333</v>
      </c>
      <c r="T53" s="62">
        <f t="shared" si="15"/>
        <v>0</v>
      </c>
      <c r="U53" s="62">
        <f t="shared" si="15"/>
        <v>0</v>
      </c>
      <c r="V53" s="62">
        <f t="shared" si="15"/>
        <v>0.58561162663279998</v>
      </c>
      <c r="W53" s="30">
        <f t="shared" si="15"/>
        <v>0</v>
      </c>
      <c r="X53" s="30">
        <f t="shared" si="15"/>
        <v>3.1665199999999996E-5</v>
      </c>
      <c r="Y53" s="30">
        <f t="shared" si="15"/>
        <v>0</v>
      </c>
      <c r="Z53" s="30">
        <f t="shared" si="15"/>
        <v>0</v>
      </c>
      <c r="AA53" s="30">
        <f t="shared" si="15"/>
        <v>0</v>
      </c>
      <c r="AB53" s="62">
        <f t="shared" si="15"/>
        <v>45.265016159094678</v>
      </c>
      <c r="AC53" s="62">
        <f t="shared" si="15"/>
        <v>3.2791499500656012</v>
      </c>
      <c r="AD53" s="62">
        <f t="shared" si="15"/>
        <v>0.19291582946659999</v>
      </c>
      <c r="AE53" s="62">
        <f t="shared" si="15"/>
        <v>0</v>
      </c>
      <c r="AF53" s="62">
        <f t="shared" si="15"/>
        <v>39.449027970319932</v>
      </c>
      <c r="AG53" s="30">
        <f t="shared" si="15"/>
        <v>0</v>
      </c>
      <c r="AH53" s="30">
        <f t="shared" si="15"/>
        <v>0</v>
      </c>
      <c r="AI53" s="30">
        <f t="shared" si="15"/>
        <v>0</v>
      </c>
      <c r="AJ53" s="30">
        <f t="shared" si="15"/>
        <v>0</v>
      </c>
      <c r="AK53" s="30">
        <f t="shared" si="15"/>
        <v>0</v>
      </c>
      <c r="AL53" s="62">
        <f t="shared" si="15"/>
        <v>52.561579351250593</v>
      </c>
      <c r="AM53" s="62">
        <f t="shared" si="15"/>
        <v>3.4701249824325004</v>
      </c>
      <c r="AN53" s="62">
        <f t="shared" si="15"/>
        <v>0</v>
      </c>
      <c r="AO53" s="62">
        <f t="shared" si="15"/>
        <v>0</v>
      </c>
      <c r="AP53" s="62">
        <f t="shared" si="15"/>
        <v>22.47833408995421</v>
      </c>
      <c r="AQ53" s="30">
        <f t="shared" si="15"/>
        <v>0</v>
      </c>
      <c r="AR53" s="71">
        <f t="shared" si="15"/>
        <v>0</v>
      </c>
      <c r="AS53" s="30">
        <f t="shared" si="15"/>
        <v>0</v>
      </c>
      <c r="AT53" s="30">
        <f t="shared" si="15"/>
        <v>0</v>
      </c>
      <c r="AU53" s="30">
        <f t="shared" si="15"/>
        <v>0</v>
      </c>
      <c r="AV53" s="62">
        <f t="shared" si="15"/>
        <v>15.524536435325805</v>
      </c>
      <c r="AW53" s="62">
        <f t="shared" si="15"/>
        <v>3.6876469539992001</v>
      </c>
      <c r="AX53" s="62">
        <f t="shared" si="15"/>
        <v>0</v>
      </c>
      <c r="AY53" s="62">
        <f t="shared" si="15"/>
        <v>0</v>
      </c>
      <c r="AZ53" s="62">
        <f t="shared" si="15"/>
        <v>15.856895468862295</v>
      </c>
      <c r="BA53" s="30">
        <f t="shared" si="15"/>
        <v>0</v>
      </c>
      <c r="BB53" s="30">
        <f t="shared" si="15"/>
        <v>0</v>
      </c>
      <c r="BC53" s="30">
        <f t="shared" si="15"/>
        <v>0</v>
      </c>
      <c r="BD53" s="30">
        <f t="shared" si="15"/>
        <v>0</v>
      </c>
      <c r="BE53" s="30">
        <f t="shared" si="15"/>
        <v>0</v>
      </c>
      <c r="BF53" s="62">
        <f t="shared" si="15"/>
        <v>5.530691213113899</v>
      </c>
      <c r="BG53" s="62">
        <f t="shared" si="15"/>
        <v>0.89563023299980016</v>
      </c>
      <c r="BH53" s="62">
        <f t="shared" si="15"/>
        <v>0</v>
      </c>
      <c r="BI53" s="62">
        <f t="shared" si="15"/>
        <v>0</v>
      </c>
      <c r="BJ53" s="62">
        <f t="shared" si="15"/>
        <v>4.4220038695981003</v>
      </c>
      <c r="BK53" s="62">
        <f t="shared" si="15"/>
        <v>219.79298371929269</v>
      </c>
    </row>
    <row r="54" spans="1:63" ht="2.25" customHeight="1" x14ac:dyDescent="0.2">
      <c r="A54" s="15"/>
      <c r="B54" s="19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1"/>
    </row>
    <row r="55" spans="1:63" x14ac:dyDescent="0.2">
      <c r="A55" s="15" t="s">
        <v>4</v>
      </c>
      <c r="B55" s="18" t="s">
        <v>9</v>
      </c>
      <c r="C55" s="99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1"/>
    </row>
    <row r="56" spans="1:63" x14ac:dyDescent="0.2">
      <c r="A56" s="15" t="s">
        <v>76</v>
      </c>
      <c r="B56" s="19" t="s">
        <v>18</v>
      </c>
      <c r="C56" s="99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1"/>
    </row>
    <row r="57" spans="1:63" x14ac:dyDescent="0.2">
      <c r="A57" s="15"/>
      <c r="B57" s="28" t="s">
        <v>110</v>
      </c>
      <c r="C57" s="65"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Q57" s="65">
        <v>0</v>
      </c>
      <c r="R57" s="65">
        <v>0</v>
      </c>
      <c r="S57" s="65">
        <v>0</v>
      </c>
      <c r="T57" s="65">
        <v>0</v>
      </c>
      <c r="U57" s="65">
        <v>0</v>
      </c>
      <c r="V57" s="65">
        <v>0</v>
      </c>
      <c r="W57" s="65">
        <v>0</v>
      </c>
      <c r="X57" s="65">
        <v>0</v>
      </c>
      <c r="Y57" s="65">
        <v>0</v>
      </c>
      <c r="Z57" s="65">
        <v>0</v>
      </c>
      <c r="AA57" s="65">
        <v>0</v>
      </c>
      <c r="AB57" s="65">
        <v>0</v>
      </c>
      <c r="AC57" s="65">
        <v>0</v>
      </c>
      <c r="AD57" s="65">
        <v>0</v>
      </c>
      <c r="AE57" s="65">
        <v>0</v>
      </c>
      <c r="AF57" s="65">
        <v>0</v>
      </c>
      <c r="AG57" s="65">
        <v>0</v>
      </c>
      <c r="AH57" s="65">
        <v>0</v>
      </c>
      <c r="AI57" s="65">
        <v>0</v>
      </c>
      <c r="AJ57" s="65">
        <v>0</v>
      </c>
      <c r="AK57" s="65">
        <v>0</v>
      </c>
      <c r="AL57" s="65">
        <v>0</v>
      </c>
      <c r="AM57" s="65">
        <v>0</v>
      </c>
      <c r="AN57" s="65">
        <v>0</v>
      </c>
      <c r="AO57" s="65">
        <v>0</v>
      </c>
      <c r="AP57" s="65">
        <v>0</v>
      </c>
      <c r="AQ57" s="65">
        <v>0</v>
      </c>
      <c r="AR57" s="65">
        <v>39.867560098237313</v>
      </c>
      <c r="AS57" s="65">
        <v>0</v>
      </c>
      <c r="AT57" s="65">
        <v>0</v>
      </c>
      <c r="AU57" s="65">
        <v>0</v>
      </c>
      <c r="AV57" s="65">
        <v>17.630853152808012</v>
      </c>
      <c r="AW57" s="65">
        <v>2.4453000000000005</v>
      </c>
      <c r="AX57" s="65">
        <v>0</v>
      </c>
      <c r="AY57" s="65">
        <v>0</v>
      </c>
      <c r="AZ57" s="65">
        <v>12.612800000000002</v>
      </c>
      <c r="BA57" s="65">
        <v>0</v>
      </c>
      <c r="BB57" s="65">
        <v>0</v>
      </c>
      <c r="BC57" s="65">
        <v>0</v>
      </c>
      <c r="BD57" s="65">
        <v>0</v>
      </c>
      <c r="BE57" s="65">
        <v>0</v>
      </c>
      <c r="BF57" s="65">
        <v>8.0054999999999996</v>
      </c>
      <c r="BG57" s="65">
        <v>0.22220000000000001</v>
      </c>
      <c r="BH57" s="65">
        <v>0</v>
      </c>
      <c r="BI57" s="65">
        <v>0</v>
      </c>
      <c r="BJ57" s="65">
        <v>2.8268</v>
      </c>
      <c r="BK57" s="66">
        <f>SUM(C57:BJ57)</f>
        <v>83.611013251045335</v>
      </c>
    </row>
    <row r="58" spans="1:63" x14ac:dyDescent="0.2">
      <c r="A58" s="15"/>
      <c r="B58" s="20" t="s">
        <v>85</v>
      </c>
      <c r="C58" s="71">
        <f>SUM(C57)</f>
        <v>0</v>
      </c>
      <c r="D58" s="71">
        <f t="shared" ref="D58:BJ58" si="16">SUM(D57)</f>
        <v>0</v>
      </c>
      <c r="E58" s="71">
        <f t="shared" si="16"/>
        <v>0</v>
      </c>
      <c r="F58" s="71">
        <f t="shared" si="16"/>
        <v>0</v>
      </c>
      <c r="G58" s="71">
        <f t="shared" si="16"/>
        <v>0</v>
      </c>
      <c r="H58" s="71">
        <f t="shared" si="16"/>
        <v>0</v>
      </c>
      <c r="I58" s="71">
        <f t="shared" si="16"/>
        <v>0</v>
      </c>
      <c r="J58" s="71">
        <f t="shared" si="16"/>
        <v>0</v>
      </c>
      <c r="K58" s="71">
        <f t="shared" si="16"/>
        <v>0</v>
      </c>
      <c r="L58" s="71">
        <f t="shared" si="16"/>
        <v>0</v>
      </c>
      <c r="M58" s="71">
        <f t="shared" si="16"/>
        <v>0</v>
      </c>
      <c r="N58" s="71">
        <f t="shared" si="16"/>
        <v>0</v>
      </c>
      <c r="O58" s="71">
        <f t="shared" si="16"/>
        <v>0</v>
      </c>
      <c r="P58" s="71">
        <f t="shared" si="16"/>
        <v>0</v>
      </c>
      <c r="Q58" s="71">
        <f t="shared" si="16"/>
        <v>0</v>
      </c>
      <c r="R58" s="71">
        <f t="shared" si="16"/>
        <v>0</v>
      </c>
      <c r="S58" s="71">
        <f t="shared" si="16"/>
        <v>0</v>
      </c>
      <c r="T58" s="71">
        <f t="shared" si="16"/>
        <v>0</v>
      </c>
      <c r="U58" s="71">
        <f t="shared" si="16"/>
        <v>0</v>
      </c>
      <c r="V58" s="71">
        <f t="shared" si="16"/>
        <v>0</v>
      </c>
      <c r="W58" s="71">
        <f t="shared" si="16"/>
        <v>0</v>
      </c>
      <c r="X58" s="71">
        <f t="shared" si="16"/>
        <v>0</v>
      </c>
      <c r="Y58" s="71">
        <f t="shared" si="16"/>
        <v>0</v>
      </c>
      <c r="Z58" s="71">
        <f t="shared" si="16"/>
        <v>0</v>
      </c>
      <c r="AA58" s="71">
        <f t="shared" si="16"/>
        <v>0</v>
      </c>
      <c r="AB58" s="71">
        <f t="shared" si="16"/>
        <v>0</v>
      </c>
      <c r="AC58" s="71">
        <f t="shared" si="16"/>
        <v>0</v>
      </c>
      <c r="AD58" s="71">
        <f t="shared" si="16"/>
        <v>0</v>
      </c>
      <c r="AE58" s="71">
        <f t="shared" si="16"/>
        <v>0</v>
      </c>
      <c r="AF58" s="71">
        <f t="shared" si="16"/>
        <v>0</v>
      </c>
      <c r="AG58" s="71">
        <f t="shared" si="16"/>
        <v>0</v>
      </c>
      <c r="AH58" s="71">
        <f t="shared" si="16"/>
        <v>0</v>
      </c>
      <c r="AI58" s="71">
        <f t="shared" si="16"/>
        <v>0</v>
      </c>
      <c r="AJ58" s="71">
        <f t="shared" si="16"/>
        <v>0</v>
      </c>
      <c r="AK58" s="71">
        <f t="shared" si="16"/>
        <v>0</v>
      </c>
      <c r="AL58" s="71">
        <f t="shared" si="16"/>
        <v>0</v>
      </c>
      <c r="AM58" s="71">
        <f t="shared" si="16"/>
        <v>0</v>
      </c>
      <c r="AN58" s="71">
        <f t="shared" si="16"/>
        <v>0</v>
      </c>
      <c r="AO58" s="71">
        <f t="shared" si="16"/>
        <v>0</v>
      </c>
      <c r="AP58" s="71">
        <f t="shared" si="16"/>
        <v>0</v>
      </c>
      <c r="AQ58" s="71">
        <f t="shared" si="16"/>
        <v>0</v>
      </c>
      <c r="AR58" s="80">
        <f t="shared" si="16"/>
        <v>39.867560098237313</v>
      </c>
      <c r="AS58" s="71">
        <f t="shared" si="16"/>
        <v>0</v>
      </c>
      <c r="AT58" s="71">
        <f t="shared" si="16"/>
        <v>0</v>
      </c>
      <c r="AU58" s="71">
        <f t="shared" si="16"/>
        <v>0</v>
      </c>
      <c r="AV58" s="77">
        <f t="shared" si="16"/>
        <v>17.630853152808012</v>
      </c>
      <c r="AW58" s="77">
        <f t="shared" si="16"/>
        <v>2.4453000000000005</v>
      </c>
      <c r="AX58" s="77">
        <f t="shared" si="16"/>
        <v>0</v>
      </c>
      <c r="AY58" s="77">
        <f t="shared" si="16"/>
        <v>0</v>
      </c>
      <c r="AZ58" s="77">
        <f t="shared" si="16"/>
        <v>12.612800000000002</v>
      </c>
      <c r="BA58" s="71">
        <f t="shared" si="16"/>
        <v>0</v>
      </c>
      <c r="BB58" s="71">
        <f t="shared" si="16"/>
        <v>0</v>
      </c>
      <c r="BC58" s="71">
        <f t="shared" si="16"/>
        <v>0</v>
      </c>
      <c r="BD58" s="71">
        <f t="shared" si="16"/>
        <v>0</v>
      </c>
      <c r="BE58" s="71">
        <f t="shared" si="16"/>
        <v>0</v>
      </c>
      <c r="BF58" s="77">
        <f t="shared" si="16"/>
        <v>8.0054999999999996</v>
      </c>
      <c r="BG58" s="77">
        <f t="shared" si="16"/>
        <v>0.22220000000000001</v>
      </c>
      <c r="BH58" s="77">
        <f t="shared" si="16"/>
        <v>0</v>
      </c>
      <c r="BI58" s="77">
        <f t="shared" si="16"/>
        <v>0</v>
      </c>
      <c r="BJ58" s="77">
        <f t="shared" si="16"/>
        <v>2.8268</v>
      </c>
      <c r="BK58" s="78">
        <f>SUM(BK57)</f>
        <v>83.611013251045335</v>
      </c>
    </row>
    <row r="59" spans="1:63" x14ac:dyDescent="0.2">
      <c r="A59" s="15" t="s">
        <v>77</v>
      </c>
      <c r="B59" s="19" t="s">
        <v>19</v>
      </c>
      <c r="C59" s="99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1"/>
    </row>
    <row r="60" spans="1:63" x14ac:dyDescent="0.2">
      <c r="A60" s="15"/>
      <c r="B60" s="20" t="s">
        <v>36</v>
      </c>
      <c r="C60" s="30">
        <v>0</v>
      </c>
      <c r="D60" s="30"/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71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3">
        <f>SUM(C60:BJ60)</f>
        <v>0</v>
      </c>
    </row>
    <row r="61" spans="1:63" x14ac:dyDescent="0.2">
      <c r="A61" s="15"/>
      <c r="B61" s="20" t="s">
        <v>86</v>
      </c>
      <c r="C61" s="30">
        <f t="shared" ref="C61:BJ61" si="17">SUM(C60)</f>
        <v>0</v>
      </c>
      <c r="D61" s="30">
        <f t="shared" si="17"/>
        <v>0</v>
      </c>
      <c r="E61" s="30">
        <f t="shared" si="17"/>
        <v>0</v>
      </c>
      <c r="F61" s="30">
        <f t="shared" si="17"/>
        <v>0</v>
      </c>
      <c r="G61" s="30">
        <f t="shared" si="17"/>
        <v>0</v>
      </c>
      <c r="H61" s="30">
        <f t="shared" si="17"/>
        <v>0</v>
      </c>
      <c r="I61" s="30">
        <f t="shared" si="17"/>
        <v>0</v>
      </c>
      <c r="J61" s="30">
        <f t="shared" si="17"/>
        <v>0</v>
      </c>
      <c r="K61" s="30">
        <f t="shared" si="17"/>
        <v>0</v>
      </c>
      <c r="L61" s="30">
        <f t="shared" si="17"/>
        <v>0</v>
      </c>
      <c r="M61" s="30">
        <f t="shared" si="17"/>
        <v>0</v>
      </c>
      <c r="N61" s="30">
        <f t="shared" si="17"/>
        <v>0</v>
      </c>
      <c r="O61" s="30">
        <f t="shared" si="17"/>
        <v>0</v>
      </c>
      <c r="P61" s="30">
        <f t="shared" si="17"/>
        <v>0</v>
      </c>
      <c r="Q61" s="30">
        <f t="shared" si="17"/>
        <v>0</v>
      </c>
      <c r="R61" s="30">
        <f t="shared" si="17"/>
        <v>0</v>
      </c>
      <c r="S61" s="30">
        <f t="shared" si="17"/>
        <v>0</v>
      </c>
      <c r="T61" s="30">
        <f t="shared" si="17"/>
        <v>0</v>
      </c>
      <c r="U61" s="30">
        <f t="shared" si="17"/>
        <v>0</v>
      </c>
      <c r="V61" s="30">
        <f t="shared" si="17"/>
        <v>0</v>
      </c>
      <c r="W61" s="30">
        <f t="shared" si="17"/>
        <v>0</v>
      </c>
      <c r="X61" s="30">
        <f t="shared" si="17"/>
        <v>0</v>
      </c>
      <c r="Y61" s="30">
        <f t="shared" si="17"/>
        <v>0</v>
      </c>
      <c r="Z61" s="30">
        <f t="shared" si="17"/>
        <v>0</v>
      </c>
      <c r="AA61" s="30">
        <f t="shared" si="17"/>
        <v>0</v>
      </c>
      <c r="AB61" s="30">
        <f t="shared" si="17"/>
        <v>0</v>
      </c>
      <c r="AC61" s="30">
        <f t="shared" si="17"/>
        <v>0</v>
      </c>
      <c r="AD61" s="30">
        <f t="shared" si="17"/>
        <v>0</v>
      </c>
      <c r="AE61" s="30">
        <f t="shared" si="17"/>
        <v>0</v>
      </c>
      <c r="AF61" s="30">
        <f t="shared" si="17"/>
        <v>0</v>
      </c>
      <c r="AG61" s="30">
        <f t="shared" si="17"/>
        <v>0</v>
      </c>
      <c r="AH61" s="30">
        <f t="shared" si="17"/>
        <v>0</v>
      </c>
      <c r="AI61" s="30">
        <f t="shared" si="17"/>
        <v>0</v>
      </c>
      <c r="AJ61" s="30">
        <f t="shared" si="17"/>
        <v>0</v>
      </c>
      <c r="AK61" s="30">
        <f t="shared" si="17"/>
        <v>0</v>
      </c>
      <c r="AL61" s="30">
        <f t="shared" si="17"/>
        <v>0</v>
      </c>
      <c r="AM61" s="30">
        <f t="shared" si="17"/>
        <v>0</v>
      </c>
      <c r="AN61" s="30">
        <f t="shared" si="17"/>
        <v>0</v>
      </c>
      <c r="AO61" s="30">
        <f t="shared" si="17"/>
        <v>0</v>
      </c>
      <c r="AP61" s="30">
        <f t="shared" si="17"/>
        <v>0</v>
      </c>
      <c r="AQ61" s="30">
        <f t="shared" si="17"/>
        <v>0</v>
      </c>
      <c r="AR61" s="71">
        <f t="shared" si="17"/>
        <v>0</v>
      </c>
      <c r="AS61" s="30">
        <f t="shared" si="17"/>
        <v>0</v>
      </c>
      <c r="AT61" s="30">
        <f t="shared" si="17"/>
        <v>0</v>
      </c>
      <c r="AU61" s="30">
        <f t="shared" si="17"/>
        <v>0</v>
      </c>
      <c r="AV61" s="30">
        <f t="shared" si="17"/>
        <v>0</v>
      </c>
      <c r="AW61" s="30">
        <f t="shared" si="17"/>
        <v>0</v>
      </c>
      <c r="AX61" s="30">
        <f t="shared" si="17"/>
        <v>0</v>
      </c>
      <c r="AY61" s="30">
        <f t="shared" si="17"/>
        <v>0</v>
      </c>
      <c r="AZ61" s="30">
        <f t="shared" si="17"/>
        <v>0</v>
      </c>
      <c r="BA61" s="30">
        <f t="shared" si="17"/>
        <v>0</v>
      </c>
      <c r="BB61" s="30">
        <f t="shared" si="17"/>
        <v>0</v>
      </c>
      <c r="BC61" s="30">
        <f t="shared" si="17"/>
        <v>0</v>
      </c>
      <c r="BD61" s="30">
        <f t="shared" si="17"/>
        <v>0</v>
      </c>
      <c r="BE61" s="30">
        <f t="shared" si="17"/>
        <v>0</v>
      </c>
      <c r="BF61" s="30">
        <f t="shared" si="17"/>
        <v>0</v>
      </c>
      <c r="BG61" s="30">
        <f t="shared" si="17"/>
        <v>0</v>
      </c>
      <c r="BH61" s="30">
        <f t="shared" si="17"/>
        <v>0</v>
      </c>
      <c r="BI61" s="30">
        <f t="shared" si="17"/>
        <v>0</v>
      </c>
      <c r="BJ61" s="30">
        <f t="shared" si="17"/>
        <v>0</v>
      </c>
      <c r="BK61" s="33">
        <f>SUM(BK60)</f>
        <v>0</v>
      </c>
    </row>
    <row r="62" spans="1:63" x14ac:dyDescent="0.2">
      <c r="A62" s="15"/>
      <c r="B62" s="21" t="s">
        <v>84</v>
      </c>
      <c r="C62" s="32">
        <f>C61+C58</f>
        <v>0</v>
      </c>
      <c r="D62" s="32">
        <f t="shared" ref="D62:BJ62" si="18">D61+D58</f>
        <v>0</v>
      </c>
      <c r="E62" s="32">
        <f t="shared" si="18"/>
        <v>0</v>
      </c>
      <c r="F62" s="32">
        <f t="shared" si="18"/>
        <v>0</v>
      </c>
      <c r="G62" s="32">
        <f t="shared" si="18"/>
        <v>0</v>
      </c>
      <c r="H62" s="32">
        <f t="shared" si="18"/>
        <v>0</v>
      </c>
      <c r="I62" s="32">
        <f t="shared" si="18"/>
        <v>0</v>
      </c>
      <c r="J62" s="32">
        <f t="shared" si="18"/>
        <v>0</v>
      </c>
      <c r="K62" s="32">
        <f t="shared" si="18"/>
        <v>0</v>
      </c>
      <c r="L62" s="32">
        <f t="shared" si="18"/>
        <v>0</v>
      </c>
      <c r="M62" s="32">
        <f t="shared" si="18"/>
        <v>0</v>
      </c>
      <c r="N62" s="32">
        <f t="shared" si="18"/>
        <v>0</v>
      </c>
      <c r="O62" s="32">
        <f t="shared" si="18"/>
        <v>0</v>
      </c>
      <c r="P62" s="32">
        <f t="shared" si="18"/>
        <v>0</v>
      </c>
      <c r="Q62" s="32">
        <f t="shared" si="18"/>
        <v>0</v>
      </c>
      <c r="R62" s="32">
        <f t="shared" si="18"/>
        <v>0</v>
      </c>
      <c r="S62" s="32">
        <f t="shared" si="18"/>
        <v>0</v>
      </c>
      <c r="T62" s="32">
        <f t="shared" si="18"/>
        <v>0</v>
      </c>
      <c r="U62" s="32">
        <f t="shared" si="18"/>
        <v>0</v>
      </c>
      <c r="V62" s="32">
        <f t="shared" si="18"/>
        <v>0</v>
      </c>
      <c r="W62" s="32">
        <f t="shared" si="18"/>
        <v>0</v>
      </c>
      <c r="X62" s="32">
        <f t="shared" si="18"/>
        <v>0</v>
      </c>
      <c r="Y62" s="32">
        <f t="shared" si="18"/>
        <v>0</v>
      </c>
      <c r="Z62" s="32">
        <f t="shared" si="18"/>
        <v>0</v>
      </c>
      <c r="AA62" s="32">
        <f t="shared" si="18"/>
        <v>0</v>
      </c>
      <c r="AB62" s="32">
        <f t="shared" si="18"/>
        <v>0</v>
      </c>
      <c r="AC62" s="32">
        <f t="shared" si="18"/>
        <v>0</v>
      </c>
      <c r="AD62" s="32">
        <f t="shared" si="18"/>
        <v>0</v>
      </c>
      <c r="AE62" s="32">
        <f t="shared" si="18"/>
        <v>0</v>
      </c>
      <c r="AF62" s="32">
        <f t="shared" si="18"/>
        <v>0</v>
      </c>
      <c r="AG62" s="32">
        <f t="shared" si="18"/>
        <v>0</v>
      </c>
      <c r="AH62" s="32">
        <f t="shared" si="18"/>
        <v>0</v>
      </c>
      <c r="AI62" s="32">
        <f t="shared" si="18"/>
        <v>0</v>
      </c>
      <c r="AJ62" s="32">
        <f t="shared" si="18"/>
        <v>0</v>
      </c>
      <c r="AK62" s="32">
        <f t="shared" si="18"/>
        <v>0</v>
      </c>
      <c r="AL62" s="32">
        <f t="shared" si="18"/>
        <v>0</v>
      </c>
      <c r="AM62" s="32">
        <f t="shared" si="18"/>
        <v>0</v>
      </c>
      <c r="AN62" s="32">
        <f t="shared" si="18"/>
        <v>0</v>
      </c>
      <c r="AO62" s="32">
        <f t="shared" si="18"/>
        <v>0</v>
      </c>
      <c r="AP62" s="32">
        <f t="shared" si="18"/>
        <v>0</v>
      </c>
      <c r="AQ62" s="32">
        <f t="shared" si="18"/>
        <v>0</v>
      </c>
      <c r="AR62" s="68">
        <f t="shared" si="18"/>
        <v>39.867560098237313</v>
      </c>
      <c r="AS62" s="32">
        <f t="shared" si="18"/>
        <v>0</v>
      </c>
      <c r="AT62" s="32">
        <f t="shared" si="18"/>
        <v>0</v>
      </c>
      <c r="AU62" s="32">
        <f t="shared" si="18"/>
        <v>0</v>
      </c>
      <c r="AV62" s="61">
        <f t="shared" si="18"/>
        <v>17.630853152808012</v>
      </c>
      <c r="AW62" s="61">
        <f t="shared" si="18"/>
        <v>2.4453000000000005</v>
      </c>
      <c r="AX62" s="61">
        <f t="shared" si="18"/>
        <v>0</v>
      </c>
      <c r="AY62" s="61">
        <f t="shared" si="18"/>
        <v>0</v>
      </c>
      <c r="AZ62" s="61">
        <f t="shared" si="18"/>
        <v>12.612800000000002</v>
      </c>
      <c r="BA62" s="32">
        <f t="shared" si="18"/>
        <v>0</v>
      </c>
      <c r="BB62" s="32">
        <f t="shared" si="18"/>
        <v>0</v>
      </c>
      <c r="BC62" s="32">
        <f t="shared" si="18"/>
        <v>0</v>
      </c>
      <c r="BD62" s="32">
        <f t="shared" si="18"/>
        <v>0</v>
      </c>
      <c r="BE62" s="32">
        <f t="shared" si="18"/>
        <v>0</v>
      </c>
      <c r="BF62" s="61">
        <f t="shared" si="18"/>
        <v>8.0054999999999996</v>
      </c>
      <c r="BG62" s="61">
        <f t="shared" si="18"/>
        <v>0.22220000000000001</v>
      </c>
      <c r="BH62" s="61">
        <f t="shared" si="18"/>
        <v>0</v>
      </c>
      <c r="BI62" s="61">
        <f t="shared" si="18"/>
        <v>0</v>
      </c>
      <c r="BJ62" s="61">
        <f t="shared" si="18"/>
        <v>2.8268</v>
      </c>
      <c r="BK62" s="61">
        <f>BK61+BK58</f>
        <v>83.611013251045335</v>
      </c>
    </row>
    <row r="63" spans="1:63" ht="4.5" customHeight="1" x14ac:dyDescent="0.2">
      <c r="A63" s="15"/>
      <c r="B63" s="19"/>
      <c r="C63" s="99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1"/>
    </row>
    <row r="64" spans="1:63" x14ac:dyDescent="0.2">
      <c r="A64" s="15" t="s">
        <v>20</v>
      </c>
      <c r="B64" s="18" t="s">
        <v>21</v>
      </c>
      <c r="C64" s="99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1"/>
    </row>
    <row r="65" spans="1:64" x14ac:dyDescent="0.2">
      <c r="A65" s="15" t="s">
        <v>76</v>
      </c>
      <c r="B65" s="19" t="s">
        <v>22</v>
      </c>
      <c r="C65" s="99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1"/>
    </row>
    <row r="66" spans="1:64" x14ac:dyDescent="0.2">
      <c r="A66" s="15"/>
      <c r="B66" s="20" t="s">
        <v>36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71">
        <v>0</v>
      </c>
      <c r="AS66" s="30">
        <v>0</v>
      </c>
      <c r="AT66" s="30">
        <v>0</v>
      </c>
      <c r="AU66" s="30">
        <v>0</v>
      </c>
      <c r="AV66" s="30">
        <v>0</v>
      </c>
      <c r="AW66" s="30">
        <v>0</v>
      </c>
      <c r="AX66" s="30">
        <v>0</v>
      </c>
      <c r="AY66" s="30">
        <v>0</v>
      </c>
      <c r="AZ66" s="30">
        <v>0</v>
      </c>
      <c r="BA66" s="30">
        <v>0</v>
      </c>
      <c r="BB66" s="30">
        <v>0</v>
      </c>
      <c r="BC66" s="30">
        <v>0</v>
      </c>
      <c r="BD66" s="30">
        <v>0</v>
      </c>
      <c r="BE66" s="30">
        <v>0</v>
      </c>
      <c r="BF66" s="30">
        <v>0</v>
      </c>
      <c r="BG66" s="30">
        <v>0</v>
      </c>
      <c r="BH66" s="30">
        <v>0</v>
      </c>
      <c r="BI66" s="30">
        <v>0</v>
      </c>
      <c r="BJ66" s="30">
        <v>0</v>
      </c>
      <c r="BK66" s="33">
        <f>SUM(C66:BJ66)</f>
        <v>0</v>
      </c>
    </row>
    <row r="67" spans="1:64" x14ac:dyDescent="0.2">
      <c r="A67" s="15"/>
      <c r="B67" s="21" t="s">
        <v>83</v>
      </c>
      <c r="C67" s="30">
        <f t="shared" ref="C67:BJ67" si="19">SUM(C66)</f>
        <v>0</v>
      </c>
      <c r="D67" s="30">
        <f t="shared" si="19"/>
        <v>0</v>
      </c>
      <c r="E67" s="30">
        <f t="shared" si="19"/>
        <v>0</v>
      </c>
      <c r="F67" s="30">
        <f t="shared" si="19"/>
        <v>0</v>
      </c>
      <c r="G67" s="30">
        <f t="shared" si="19"/>
        <v>0</v>
      </c>
      <c r="H67" s="30">
        <f t="shared" si="19"/>
        <v>0</v>
      </c>
      <c r="I67" s="30">
        <f t="shared" si="19"/>
        <v>0</v>
      </c>
      <c r="J67" s="30">
        <f t="shared" si="19"/>
        <v>0</v>
      </c>
      <c r="K67" s="30">
        <f t="shared" si="19"/>
        <v>0</v>
      </c>
      <c r="L67" s="30">
        <f t="shared" si="19"/>
        <v>0</v>
      </c>
      <c r="M67" s="30">
        <f t="shared" si="19"/>
        <v>0</v>
      </c>
      <c r="N67" s="30">
        <f t="shared" si="19"/>
        <v>0</v>
      </c>
      <c r="O67" s="30">
        <f t="shared" si="19"/>
        <v>0</v>
      </c>
      <c r="P67" s="30">
        <f t="shared" si="19"/>
        <v>0</v>
      </c>
      <c r="Q67" s="30">
        <f t="shared" si="19"/>
        <v>0</v>
      </c>
      <c r="R67" s="30">
        <f t="shared" si="19"/>
        <v>0</v>
      </c>
      <c r="S67" s="30">
        <f t="shared" si="19"/>
        <v>0</v>
      </c>
      <c r="T67" s="30">
        <f t="shared" si="19"/>
        <v>0</v>
      </c>
      <c r="U67" s="30">
        <f t="shared" si="19"/>
        <v>0</v>
      </c>
      <c r="V67" s="30">
        <f t="shared" si="19"/>
        <v>0</v>
      </c>
      <c r="W67" s="30">
        <f t="shared" si="19"/>
        <v>0</v>
      </c>
      <c r="X67" s="30">
        <f t="shared" si="19"/>
        <v>0</v>
      </c>
      <c r="Y67" s="30">
        <f t="shared" si="19"/>
        <v>0</v>
      </c>
      <c r="Z67" s="30">
        <f t="shared" si="19"/>
        <v>0</v>
      </c>
      <c r="AA67" s="30">
        <f t="shared" si="19"/>
        <v>0</v>
      </c>
      <c r="AB67" s="30">
        <f t="shared" si="19"/>
        <v>0</v>
      </c>
      <c r="AC67" s="30">
        <f t="shared" si="19"/>
        <v>0</v>
      </c>
      <c r="AD67" s="30">
        <f t="shared" si="19"/>
        <v>0</v>
      </c>
      <c r="AE67" s="30">
        <f t="shared" si="19"/>
        <v>0</v>
      </c>
      <c r="AF67" s="30">
        <f t="shared" si="19"/>
        <v>0</v>
      </c>
      <c r="AG67" s="30">
        <f t="shared" si="19"/>
        <v>0</v>
      </c>
      <c r="AH67" s="30">
        <f t="shared" si="19"/>
        <v>0</v>
      </c>
      <c r="AI67" s="30">
        <f t="shared" si="19"/>
        <v>0</v>
      </c>
      <c r="AJ67" s="30">
        <f t="shared" si="19"/>
        <v>0</v>
      </c>
      <c r="AK67" s="30">
        <f t="shared" si="19"/>
        <v>0</v>
      </c>
      <c r="AL67" s="30">
        <f t="shared" si="19"/>
        <v>0</v>
      </c>
      <c r="AM67" s="30">
        <f t="shared" si="19"/>
        <v>0</v>
      </c>
      <c r="AN67" s="30">
        <f t="shared" si="19"/>
        <v>0</v>
      </c>
      <c r="AO67" s="30">
        <f t="shared" si="19"/>
        <v>0</v>
      </c>
      <c r="AP67" s="30">
        <f t="shared" si="19"/>
        <v>0</v>
      </c>
      <c r="AQ67" s="30">
        <f t="shared" si="19"/>
        <v>0</v>
      </c>
      <c r="AR67" s="71">
        <f t="shared" si="19"/>
        <v>0</v>
      </c>
      <c r="AS67" s="30">
        <f t="shared" si="19"/>
        <v>0</v>
      </c>
      <c r="AT67" s="30">
        <f t="shared" si="19"/>
        <v>0</v>
      </c>
      <c r="AU67" s="30">
        <f t="shared" si="19"/>
        <v>0</v>
      </c>
      <c r="AV67" s="30">
        <f t="shared" si="19"/>
        <v>0</v>
      </c>
      <c r="AW67" s="30">
        <f t="shared" si="19"/>
        <v>0</v>
      </c>
      <c r="AX67" s="30">
        <f t="shared" si="19"/>
        <v>0</v>
      </c>
      <c r="AY67" s="30">
        <f t="shared" si="19"/>
        <v>0</v>
      </c>
      <c r="AZ67" s="30">
        <f t="shared" si="19"/>
        <v>0</v>
      </c>
      <c r="BA67" s="30">
        <f t="shared" si="19"/>
        <v>0</v>
      </c>
      <c r="BB67" s="30">
        <f t="shared" si="19"/>
        <v>0</v>
      </c>
      <c r="BC67" s="30">
        <f t="shared" si="19"/>
        <v>0</v>
      </c>
      <c r="BD67" s="30">
        <f t="shared" si="19"/>
        <v>0</v>
      </c>
      <c r="BE67" s="30">
        <f t="shared" si="19"/>
        <v>0</v>
      </c>
      <c r="BF67" s="30">
        <f t="shared" si="19"/>
        <v>0</v>
      </c>
      <c r="BG67" s="30">
        <f t="shared" si="19"/>
        <v>0</v>
      </c>
      <c r="BH67" s="30">
        <f t="shared" si="19"/>
        <v>0</v>
      </c>
      <c r="BI67" s="30">
        <f t="shared" si="19"/>
        <v>0</v>
      </c>
      <c r="BJ67" s="30">
        <f t="shared" si="19"/>
        <v>0</v>
      </c>
      <c r="BK67" s="33">
        <f>SUM(BK66)</f>
        <v>0</v>
      </c>
    </row>
    <row r="68" spans="1:64" ht="4.5" customHeight="1" x14ac:dyDescent="0.2">
      <c r="A68" s="15"/>
      <c r="B68" s="23"/>
      <c r="C68" s="99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1"/>
    </row>
    <row r="69" spans="1:64" x14ac:dyDescent="0.2">
      <c r="A69" s="15"/>
      <c r="B69" s="24" t="s">
        <v>99</v>
      </c>
      <c r="C69" s="38">
        <f>C28+C47+C53+C62+C67</f>
        <v>0</v>
      </c>
      <c r="D69" s="38">
        <f t="shared" ref="D69:BJ69" si="20">D28+D47+D53+D62+D67</f>
        <v>223.31259459726559</v>
      </c>
      <c r="E69" s="38">
        <f t="shared" si="20"/>
        <v>0</v>
      </c>
      <c r="F69" s="38">
        <f t="shared" si="20"/>
        <v>0</v>
      </c>
      <c r="G69" s="38">
        <f t="shared" si="20"/>
        <v>0</v>
      </c>
      <c r="H69" s="63">
        <f t="shared" si="20"/>
        <v>75.727820158616879</v>
      </c>
      <c r="I69" s="63">
        <f t="shared" si="20"/>
        <v>282.88439063702765</v>
      </c>
      <c r="J69" s="63">
        <f t="shared" si="20"/>
        <v>64.192787971199209</v>
      </c>
      <c r="K69" s="63">
        <f t="shared" si="20"/>
        <v>0</v>
      </c>
      <c r="L69" s="63">
        <f t="shared" si="20"/>
        <v>131.33038995660803</v>
      </c>
      <c r="M69" s="38">
        <f t="shared" si="20"/>
        <v>0</v>
      </c>
      <c r="N69" s="38">
        <f t="shared" si="20"/>
        <v>0</v>
      </c>
      <c r="O69" s="38">
        <f t="shared" si="20"/>
        <v>0</v>
      </c>
      <c r="P69" s="38">
        <f t="shared" si="20"/>
        <v>0</v>
      </c>
      <c r="Q69" s="38">
        <f t="shared" si="20"/>
        <v>0</v>
      </c>
      <c r="R69" s="63">
        <f t="shared" si="20"/>
        <v>50.472038284131003</v>
      </c>
      <c r="S69" s="63">
        <f t="shared" si="20"/>
        <v>17.926463466763899</v>
      </c>
      <c r="T69" s="63">
        <f t="shared" si="20"/>
        <v>66.625760196332706</v>
      </c>
      <c r="U69" s="63">
        <f t="shared" si="20"/>
        <v>0</v>
      </c>
      <c r="V69" s="63">
        <f t="shared" si="20"/>
        <v>20.369049283520901</v>
      </c>
      <c r="W69" s="38">
        <f t="shared" si="20"/>
        <v>0</v>
      </c>
      <c r="X69" s="38">
        <f t="shared" si="20"/>
        <v>2.5673041329999989E-3</v>
      </c>
      <c r="Y69" s="38">
        <f t="shared" si="20"/>
        <v>0</v>
      </c>
      <c r="Z69" s="38">
        <f t="shared" si="20"/>
        <v>0</v>
      </c>
      <c r="AA69" s="38">
        <f t="shared" si="20"/>
        <v>0</v>
      </c>
      <c r="AB69" s="63">
        <f t="shared" si="20"/>
        <v>520.22345965520117</v>
      </c>
      <c r="AC69" s="63">
        <f t="shared" si="20"/>
        <v>347.02246395224614</v>
      </c>
      <c r="AD69" s="63">
        <f t="shared" si="20"/>
        <v>15.282593853365899</v>
      </c>
      <c r="AE69" s="63">
        <f t="shared" si="20"/>
        <v>0</v>
      </c>
      <c r="AF69" s="63">
        <f t="shared" si="20"/>
        <v>436.11605775336824</v>
      </c>
      <c r="AG69" s="38">
        <f t="shared" si="20"/>
        <v>0</v>
      </c>
      <c r="AH69" s="38">
        <f t="shared" si="20"/>
        <v>0</v>
      </c>
      <c r="AI69" s="38">
        <f t="shared" si="20"/>
        <v>0</v>
      </c>
      <c r="AJ69" s="38">
        <f t="shared" si="20"/>
        <v>0</v>
      </c>
      <c r="AK69" s="38">
        <f t="shared" si="20"/>
        <v>0</v>
      </c>
      <c r="AL69" s="63">
        <f t="shared" si="20"/>
        <v>561.54366254712772</v>
      </c>
      <c r="AM69" s="63">
        <f t="shared" si="20"/>
        <v>92.569828491184296</v>
      </c>
      <c r="AN69" s="63">
        <f t="shared" si="20"/>
        <v>123.18452661723161</v>
      </c>
      <c r="AO69" s="63">
        <f t="shared" si="20"/>
        <v>0</v>
      </c>
      <c r="AP69" s="63">
        <f t="shared" si="20"/>
        <v>238.46787835282601</v>
      </c>
      <c r="AQ69" s="38">
        <f t="shared" si="20"/>
        <v>0</v>
      </c>
      <c r="AR69" s="72">
        <f t="shared" si="20"/>
        <v>39.867560098237313</v>
      </c>
      <c r="AS69" s="38">
        <f t="shared" si="20"/>
        <v>0</v>
      </c>
      <c r="AT69" s="38">
        <f t="shared" si="20"/>
        <v>0</v>
      </c>
      <c r="AU69" s="38">
        <f t="shared" si="20"/>
        <v>0</v>
      </c>
      <c r="AV69" s="63">
        <f t="shared" si="20"/>
        <v>560.75471912641672</v>
      </c>
      <c r="AW69" s="63">
        <f t="shared" si="20"/>
        <v>97.805544542736101</v>
      </c>
      <c r="AX69" s="63">
        <f t="shared" si="20"/>
        <v>3.6482330096333002</v>
      </c>
      <c r="AY69" s="63">
        <f t="shared" si="20"/>
        <v>0</v>
      </c>
      <c r="AZ69" s="63">
        <f t="shared" si="20"/>
        <v>268.08030952842745</v>
      </c>
      <c r="BA69" s="38">
        <f t="shared" si="20"/>
        <v>0</v>
      </c>
      <c r="BB69" s="38">
        <f t="shared" si="20"/>
        <v>0</v>
      </c>
      <c r="BC69" s="38">
        <f t="shared" si="20"/>
        <v>0</v>
      </c>
      <c r="BD69" s="38">
        <f t="shared" si="20"/>
        <v>0</v>
      </c>
      <c r="BE69" s="38">
        <f t="shared" si="20"/>
        <v>0</v>
      </c>
      <c r="BF69" s="38">
        <f t="shared" si="20"/>
        <v>150.52238329368492</v>
      </c>
      <c r="BG69" s="38">
        <f t="shared" si="20"/>
        <v>10.264747095194302</v>
      </c>
      <c r="BH69" s="38">
        <f t="shared" si="20"/>
        <v>6.8605620193664993</v>
      </c>
      <c r="BI69" s="38">
        <f t="shared" si="20"/>
        <v>0</v>
      </c>
      <c r="BJ69" s="38">
        <f t="shared" si="20"/>
        <v>39.375478171614901</v>
      </c>
      <c r="BK69" s="38">
        <f>BK28+BK47+BK53+BK62+BK67</f>
        <v>4444.4338699634618</v>
      </c>
      <c r="BL69" s="43"/>
    </row>
    <row r="70" spans="1:64" ht="4.5" customHeight="1" x14ac:dyDescent="0.2">
      <c r="A70" s="15"/>
      <c r="B70" s="24"/>
      <c r="C70" s="113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14"/>
    </row>
    <row r="71" spans="1:64" ht="14.25" customHeight="1" x14ac:dyDescent="0.3">
      <c r="A71" s="15" t="s">
        <v>5</v>
      </c>
      <c r="B71" s="25" t="s">
        <v>24</v>
      </c>
      <c r="C71" s="113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14"/>
    </row>
    <row r="72" spans="1:64" x14ac:dyDescent="0.2">
      <c r="A72" s="15"/>
      <c r="B72" s="28" t="s">
        <v>111</v>
      </c>
      <c r="C72" s="34">
        <v>0</v>
      </c>
      <c r="D72" s="34">
        <v>0.78386085589999999</v>
      </c>
      <c r="E72" s="34">
        <v>0</v>
      </c>
      <c r="F72" s="34">
        <v>0</v>
      </c>
      <c r="G72" s="34">
        <v>0</v>
      </c>
      <c r="H72" s="34">
        <v>2.1506644720062025</v>
      </c>
      <c r="I72" s="34">
        <v>0.1212165010332</v>
      </c>
      <c r="J72" s="34">
        <v>0</v>
      </c>
      <c r="K72" s="34">
        <v>0</v>
      </c>
      <c r="L72" s="34">
        <v>0.78241867936630005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1.6903025343663023</v>
      </c>
      <c r="S72" s="34">
        <v>2.6417474E-3</v>
      </c>
      <c r="T72" s="34">
        <v>0</v>
      </c>
      <c r="U72" s="34">
        <v>0</v>
      </c>
      <c r="V72" s="34">
        <v>0.19124246186660002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4">
        <v>12.285866795890188</v>
      </c>
      <c r="AC72" s="34">
        <v>0.21081278216640001</v>
      </c>
      <c r="AD72" s="34">
        <v>0</v>
      </c>
      <c r="AE72" s="34">
        <v>0</v>
      </c>
      <c r="AF72" s="34">
        <v>2.6639295484324998</v>
      </c>
      <c r="AG72" s="34">
        <v>0</v>
      </c>
      <c r="AH72" s="34">
        <v>0</v>
      </c>
      <c r="AI72" s="34">
        <v>0</v>
      </c>
      <c r="AJ72" s="34">
        <v>0</v>
      </c>
      <c r="AK72" s="34">
        <v>0</v>
      </c>
      <c r="AL72" s="34">
        <v>8.9495633536052033</v>
      </c>
      <c r="AM72" s="34">
        <v>0.12350457603329999</v>
      </c>
      <c r="AN72" s="34">
        <v>0</v>
      </c>
      <c r="AO72" s="34">
        <v>0</v>
      </c>
      <c r="AP72" s="34">
        <v>0.62160513019950003</v>
      </c>
      <c r="AQ72" s="34">
        <v>0</v>
      </c>
      <c r="AR72" s="65">
        <v>0</v>
      </c>
      <c r="AS72" s="34">
        <v>0</v>
      </c>
      <c r="AT72" s="34">
        <v>0</v>
      </c>
      <c r="AU72" s="34">
        <v>0</v>
      </c>
      <c r="AV72" s="34">
        <v>4.9561676237000043</v>
      </c>
      <c r="AW72" s="34">
        <v>0.1458321582664</v>
      </c>
      <c r="AX72" s="34">
        <v>0</v>
      </c>
      <c r="AY72" s="34">
        <v>0</v>
      </c>
      <c r="AZ72" s="34">
        <v>1.4487841986661005</v>
      </c>
      <c r="BA72" s="34">
        <v>0</v>
      </c>
      <c r="BB72" s="34">
        <v>0</v>
      </c>
      <c r="BC72" s="34">
        <v>0</v>
      </c>
      <c r="BD72" s="34">
        <v>0</v>
      </c>
      <c r="BE72" s="34">
        <v>0</v>
      </c>
      <c r="BF72" s="34">
        <v>2.015981662113294</v>
      </c>
      <c r="BG72" s="34">
        <v>3.8853815100000001E-2</v>
      </c>
      <c r="BH72" s="34">
        <v>0</v>
      </c>
      <c r="BI72" s="34">
        <v>0</v>
      </c>
      <c r="BJ72" s="34">
        <v>5.1417741966599997E-2</v>
      </c>
      <c r="BK72" s="33">
        <f>SUM(C72:BJ72)</f>
        <v>39.234666638078096</v>
      </c>
    </row>
    <row r="73" spans="1:64" ht="13.5" thickBot="1" x14ac:dyDescent="0.25">
      <c r="A73" s="26"/>
      <c r="B73" s="21" t="s">
        <v>83</v>
      </c>
      <c r="C73" s="30">
        <f t="shared" ref="C73:BJ73" si="21">SUM(C72)</f>
        <v>0</v>
      </c>
      <c r="D73" s="30">
        <f t="shared" si="21"/>
        <v>0.78386085589999999</v>
      </c>
      <c r="E73" s="30">
        <f t="shared" si="21"/>
        <v>0</v>
      </c>
      <c r="F73" s="30">
        <f t="shared" si="21"/>
        <v>0</v>
      </c>
      <c r="G73" s="30">
        <f t="shared" si="21"/>
        <v>0</v>
      </c>
      <c r="H73" s="62">
        <f t="shared" si="21"/>
        <v>2.1506644720062025</v>
      </c>
      <c r="I73" s="62">
        <f t="shared" si="21"/>
        <v>0.1212165010332</v>
      </c>
      <c r="J73" s="62">
        <f t="shared" si="21"/>
        <v>0</v>
      </c>
      <c r="K73" s="62">
        <f t="shared" si="21"/>
        <v>0</v>
      </c>
      <c r="L73" s="62">
        <f t="shared" si="21"/>
        <v>0.78241867936630005</v>
      </c>
      <c r="M73" s="30">
        <f t="shared" si="21"/>
        <v>0</v>
      </c>
      <c r="N73" s="30">
        <f t="shared" si="21"/>
        <v>0</v>
      </c>
      <c r="O73" s="30">
        <f t="shared" si="21"/>
        <v>0</v>
      </c>
      <c r="P73" s="30">
        <f t="shared" si="21"/>
        <v>0</v>
      </c>
      <c r="Q73" s="30">
        <f t="shared" si="21"/>
        <v>0</v>
      </c>
      <c r="R73" s="62">
        <f t="shared" si="21"/>
        <v>1.6903025343663023</v>
      </c>
      <c r="S73" s="62">
        <f t="shared" si="21"/>
        <v>2.6417474E-3</v>
      </c>
      <c r="T73" s="62">
        <f t="shared" si="21"/>
        <v>0</v>
      </c>
      <c r="U73" s="62">
        <f t="shared" si="21"/>
        <v>0</v>
      </c>
      <c r="V73" s="62">
        <f t="shared" si="21"/>
        <v>0.19124246186660002</v>
      </c>
      <c r="W73" s="30">
        <f t="shared" si="21"/>
        <v>0</v>
      </c>
      <c r="X73" s="30">
        <f t="shared" si="21"/>
        <v>0</v>
      </c>
      <c r="Y73" s="30">
        <f t="shared" si="21"/>
        <v>0</v>
      </c>
      <c r="Z73" s="30">
        <f t="shared" si="21"/>
        <v>0</v>
      </c>
      <c r="AA73" s="30">
        <f t="shared" si="21"/>
        <v>0</v>
      </c>
      <c r="AB73" s="62">
        <f t="shared" si="21"/>
        <v>12.285866795890188</v>
      </c>
      <c r="AC73" s="62">
        <f t="shared" si="21"/>
        <v>0.21081278216640001</v>
      </c>
      <c r="AD73" s="62">
        <f t="shared" si="21"/>
        <v>0</v>
      </c>
      <c r="AE73" s="62">
        <f t="shared" si="21"/>
        <v>0</v>
      </c>
      <c r="AF73" s="62">
        <f t="shared" si="21"/>
        <v>2.6639295484324998</v>
      </c>
      <c r="AG73" s="30">
        <f t="shared" si="21"/>
        <v>0</v>
      </c>
      <c r="AH73" s="30">
        <f t="shared" si="21"/>
        <v>0</v>
      </c>
      <c r="AI73" s="30">
        <f t="shared" si="21"/>
        <v>0</v>
      </c>
      <c r="AJ73" s="30">
        <f t="shared" si="21"/>
        <v>0</v>
      </c>
      <c r="AK73" s="30">
        <f t="shared" si="21"/>
        <v>0</v>
      </c>
      <c r="AL73" s="62">
        <f t="shared" si="21"/>
        <v>8.9495633536052033</v>
      </c>
      <c r="AM73" s="62">
        <f t="shared" si="21"/>
        <v>0.12350457603329999</v>
      </c>
      <c r="AN73" s="62">
        <f t="shared" si="21"/>
        <v>0</v>
      </c>
      <c r="AO73" s="62">
        <f t="shared" si="21"/>
        <v>0</v>
      </c>
      <c r="AP73" s="62">
        <f t="shared" si="21"/>
        <v>0.62160513019950003</v>
      </c>
      <c r="AQ73" s="30">
        <f t="shared" si="21"/>
        <v>0</v>
      </c>
      <c r="AR73" s="71">
        <f t="shared" si="21"/>
        <v>0</v>
      </c>
      <c r="AS73" s="30">
        <f t="shared" si="21"/>
        <v>0</v>
      </c>
      <c r="AT73" s="30">
        <f t="shared" si="21"/>
        <v>0</v>
      </c>
      <c r="AU73" s="30">
        <f t="shared" si="21"/>
        <v>0</v>
      </c>
      <c r="AV73" s="62">
        <f t="shared" si="21"/>
        <v>4.9561676237000043</v>
      </c>
      <c r="AW73" s="62">
        <f t="shared" si="21"/>
        <v>0.1458321582664</v>
      </c>
      <c r="AX73" s="62">
        <f t="shared" si="21"/>
        <v>0</v>
      </c>
      <c r="AY73" s="62">
        <f t="shared" si="21"/>
        <v>0</v>
      </c>
      <c r="AZ73" s="62">
        <f t="shared" si="21"/>
        <v>1.4487841986661005</v>
      </c>
      <c r="BA73" s="30">
        <f t="shared" si="21"/>
        <v>0</v>
      </c>
      <c r="BB73" s="30">
        <f t="shared" si="21"/>
        <v>0</v>
      </c>
      <c r="BC73" s="30">
        <f t="shared" si="21"/>
        <v>0</v>
      </c>
      <c r="BD73" s="30">
        <f t="shared" si="21"/>
        <v>0</v>
      </c>
      <c r="BE73" s="30">
        <f t="shared" si="21"/>
        <v>0</v>
      </c>
      <c r="BF73" s="62">
        <f t="shared" si="21"/>
        <v>2.015981662113294</v>
      </c>
      <c r="BG73" s="62">
        <f t="shared" si="21"/>
        <v>3.8853815100000001E-2</v>
      </c>
      <c r="BH73" s="62">
        <f t="shared" si="21"/>
        <v>0</v>
      </c>
      <c r="BI73" s="62">
        <f t="shared" si="21"/>
        <v>0</v>
      </c>
      <c r="BJ73" s="62">
        <f t="shared" si="21"/>
        <v>5.1417741966599997E-2</v>
      </c>
      <c r="BK73" s="64">
        <f>SUM(BK72)</f>
        <v>39.234666638078096</v>
      </c>
      <c r="BL73" s="43"/>
    </row>
    <row r="74" spans="1:64" x14ac:dyDescent="0.2">
      <c r="A74" s="4"/>
      <c r="B74" s="17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75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43"/>
    </row>
    <row r="75" spans="1:64" x14ac:dyDescent="0.2">
      <c r="A75" s="4"/>
      <c r="B75" s="17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75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43"/>
    </row>
    <row r="76" spans="1:64" x14ac:dyDescent="0.2">
      <c r="A76" s="4"/>
      <c r="B76" s="17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87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</row>
    <row r="77" spans="1:64" x14ac:dyDescent="0.2">
      <c r="A77" s="4"/>
      <c r="B77" s="17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75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</row>
    <row r="78" spans="1:64" x14ac:dyDescent="0.2">
      <c r="A78" s="4"/>
      <c r="B78" s="17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75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</row>
    <row r="79" spans="1:64" x14ac:dyDescent="0.2">
      <c r="A79" s="4"/>
      <c r="B79" s="17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43"/>
    </row>
    <row r="80" spans="1:64" x14ac:dyDescent="0.2">
      <c r="A80" s="4"/>
      <c r="B80" s="4" t="s">
        <v>121</v>
      </c>
      <c r="D80" s="36"/>
      <c r="L80" s="16" t="s">
        <v>37</v>
      </c>
      <c r="BK80" s="36"/>
    </row>
    <row r="81" spans="1:63" x14ac:dyDescent="0.2">
      <c r="A81" s="4"/>
      <c r="B81" s="4" t="s">
        <v>122</v>
      </c>
      <c r="D81" s="36"/>
      <c r="L81" s="4" t="s">
        <v>29</v>
      </c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</row>
    <row r="82" spans="1:63" x14ac:dyDescent="0.2">
      <c r="L82" s="4" t="s">
        <v>30</v>
      </c>
      <c r="BK82" s="43"/>
    </row>
    <row r="83" spans="1:63" x14ac:dyDescent="0.2">
      <c r="B83" s="4" t="s">
        <v>32</v>
      </c>
      <c r="L83" s="4" t="s">
        <v>98</v>
      </c>
      <c r="BK83" s="43"/>
    </row>
    <row r="84" spans="1:63" x14ac:dyDescent="0.2">
      <c r="B84" s="4" t="s">
        <v>33</v>
      </c>
      <c r="L84" s="4" t="s">
        <v>100</v>
      </c>
      <c r="BK84" s="43"/>
    </row>
    <row r="85" spans="1:63" x14ac:dyDescent="0.2">
      <c r="B85" s="4"/>
      <c r="L85" s="4" t="s">
        <v>31</v>
      </c>
      <c r="BK85" s="43"/>
    </row>
    <row r="86" spans="1:63" x14ac:dyDescent="0.2">
      <c r="BK86" s="43"/>
    </row>
    <row r="87" spans="1:63" x14ac:dyDescent="0.2">
      <c r="BK87" s="37"/>
    </row>
    <row r="88" spans="1:63" x14ac:dyDescent="0.2">
      <c r="BK88" s="43"/>
    </row>
    <row r="93" spans="1:63" x14ac:dyDescent="0.2">
      <c r="B93" s="4"/>
    </row>
  </sheetData>
  <mergeCells count="49">
    <mergeCell ref="A1:A5"/>
    <mergeCell ref="C71:BK71"/>
    <mergeCell ref="C55:BK55"/>
    <mergeCell ref="C56:BK56"/>
    <mergeCell ref="C59:BK59"/>
    <mergeCell ref="C63:BK63"/>
    <mergeCell ref="C64:BK64"/>
    <mergeCell ref="C65:BK65"/>
    <mergeCell ref="C68:BK68"/>
    <mergeCell ref="C70:BK70"/>
    <mergeCell ref="C54:BK54"/>
    <mergeCell ref="C10:BK10"/>
    <mergeCell ref="C13:BK13"/>
    <mergeCell ref="C16:BK16"/>
    <mergeCell ref="C19:BK19"/>
    <mergeCell ref="C22:BK22"/>
    <mergeCell ref="C50:BK50"/>
    <mergeCell ref="C49:BK49"/>
    <mergeCell ref="C48:BK48"/>
    <mergeCell ref="C34:BK34"/>
    <mergeCell ref="C31:BK31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  <ignoredErrors>
    <ignoredError sqref="C58:BK58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49"/>
  <sheetViews>
    <sheetView topLeftCell="B4" workbookViewId="0">
      <selection activeCell="B4" sqref="B4"/>
    </sheetView>
  </sheetViews>
  <sheetFormatPr defaultRowHeight="12.75" x14ac:dyDescent="0.2"/>
  <cols>
    <col min="1" max="1" width="2.28515625" style="46" customWidth="1"/>
    <col min="2" max="2" width="6.42578125" style="46" customWidth="1"/>
    <col min="3" max="3" width="25.28515625" style="46" bestFit="1" customWidth="1"/>
    <col min="4" max="6" width="18.28515625" style="46" bestFit="1" customWidth="1"/>
    <col min="7" max="7" width="17.28515625" style="46" bestFit="1" customWidth="1"/>
    <col min="8" max="8" width="19.85546875" style="46" bestFit="1" customWidth="1"/>
    <col min="9" max="9" width="15.85546875" style="46" bestFit="1" customWidth="1"/>
    <col min="10" max="10" width="17" style="46" bestFit="1" customWidth="1"/>
    <col min="11" max="12" width="19.85546875" style="46" bestFit="1" customWidth="1"/>
    <col min="13" max="14" width="9.140625" style="46"/>
    <col min="15" max="15" width="12.85546875" style="46" bestFit="1" customWidth="1"/>
    <col min="16" max="16384" width="9.140625" style="46"/>
  </cols>
  <sheetData>
    <row r="1" spans="2:12" hidden="1" x14ac:dyDescent="0.2"/>
    <row r="2" spans="2:12" ht="17.25" hidden="1" customHeight="1" x14ac:dyDescent="0.2">
      <c r="B2" s="115" t="s">
        <v>128</v>
      </c>
      <c r="C2" s="116"/>
      <c r="D2" s="116"/>
      <c r="E2" s="116"/>
      <c r="F2" s="116"/>
      <c r="G2" s="116"/>
      <c r="H2" s="116"/>
      <c r="I2" s="116"/>
      <c r="J2" s="116"/>
      <c r="K2" s="116"/>
      <c r="L2" s="117"/>
    </row>
    <row r="3" spans="2:12" ht="17.25" hidden="1" customHeight="1" x14ac:dyDescent="0.2">
      <c r="B3" s="115" t="s">
        <v>112</v>
      </c>
      <c r="C3" s="116"/>
      <c r="D3" s="116"/>
      <c r="E3" s="116"/>
      <c r="F3" s="116"/>
      <c r="G3" s="116"/>
      <c r="H3" s="116"/>
      <c r="I3" s="116"/>
      <c r="J3" s="116"/>
      <c r="K3" s="116"/>
      <c r="L3" s="117"/>
    </row>
    <row r="4" spans="2:12" ht="30" x14ac:dyDescent="0.2">
      <c r="B4" s="45" t="s">
        <v>75</v>
      </c>
      <c r="C4" s="47" t="s">
        <v>38</v>
      </c>
      <c r="D4" s="47" t="s">
        <v>87</v>
      </c>
      <c r="E4" s="47" t="s">
        <v>88</v>
      </c>
      <c r="F4" s="47" t="s">
        <v>7</v>
      </c>
      <c r="G4" s="47" t="s">
        <v>8</v>
      </c>
      <c r="H4" s="47" t="s">
        <v>21</v>
      </c>
      <c r="I4" s="47" t="s">
        <v>94</v>
      </c>
      <c r="J4" s="47" t="s">
        <v>95</v>
      </c>
      <c r="K4" s="47" t="s">
        <v>74</v>
      </c>
      <c r="L4" s="47" t="s">
        <v>96</v>
      </c>
    </row>
    <row r="5" spans="2:12" x14ac:dyDescent="0.2">
      <c r="B5" s="48">
        <v>1</v>
      </c>
      <c r="C5" s="49" t="s">
        <v>39</v>
      </c>
      <c r="D5" s="50">
        <v>0</v>
      </c>
      <c r="E5" s="50">
        <v>0</v>
      </c>
      <c r="F5" s="50">
        <v>0.2563095553327</v>
      </c>
      <c r="G5" s="50">
        <v>8.8796858666000001E-3</v>
      </c>
      <c r="H5" s="50">
        <v>0</v>
      </c>
      <c r="I5" s="59">
        <v>0</v>
      </c>
      <c r="J5" s="51">
        <v>0</v>
      </c>
      <c r="K5" s="51">
        <f>SUM(D5:J5)</f>
        <v>0.26518924119929999</v>
      </c>
      <c r="L5" s="50">
        <v>9.8125133299999998E-5</v>
      </c>
    </row>
    <row r="6" spans="2:12" x14ac:dyDescent="0.2">
      <c r="B6" s="48">
        <v>2</v>
      </c>
      <c r="C6" s="52" t="s">
        <v>40</v>
      </c>
      <c r="D6" s="50">
        <v>1.0591254007638</v>
      </c>
      <c r="E6" s="50">
        <v>1.0179370528975002</v>
      </c>
      <c r="F6" s="50">
        <v>31.026632383745902</v>
      </c>
      <c r="G6" s="50">
        <v>1.9405755100587014</v>
      </c>
      <c r="H6" s="50">
        <v>0</v>
      </c>
      <c r="I6" s="59">
        <v>0.47789999999999999</v>
      </c>
      <c r="J6" s="51">
        <v>0</v>
      </c>
      <c r="K6" s="51">
        <f t="shared" ref="K6:K41" si="0">SUM(D6:J6)</f>
        <v>35.522170347465902</v>
      </c>
      <c r="L6" s="50">
        <v>0.3555127382281002</v>
      </c>
    </row>
    <row r="7" spans="2:12" x14ac:dyDescent="0.2">
      <c r="B7" s="48">
        <v>3</v>
      </c>
      <c r="C7" s="49" t="s">
        <v>41</v>
      </c>
      <c r="D7" s="50">
        <v>0</v>
      </c>
      <c r="E7" s="50">
        <v>0</v>
      </c>
      <c r="F7" s="50">
        <v>0.85452932603160003</v>
      </c>
      <c r="G7" s="50">
        <v>1.3241174433300001E-2</v>
      </c>
      <c r="H7" s="50">
        <v>0</v>
      </c>
      <c r="I7" s="59">
        <v>4.3E-3</v>
      </c>
      <c r="J7" s="51">
        <v>0</v>
      </c>
      <c r="K7" s="51">
        <f t="shared" si="0"/>
        <v>0.87207050046489998</v>
      </c>
      <c r="L7" s="50">
        <v>7.4417873266399995E-2</v>
      </c>
    </row>
    <row r="8" spans="2:12" x14ac:dyDescent="0.2">
      <c r="B8" s="48">
        <v>4</v>
      </c>
      <c r="C8" s="52" t="s">
        <v>42</v>
      </c>
      <c r="D8" s="50">
        <v>5.4450088309311013</v>
      </c>
      <c r="E8" s="50">
        <v>1.2668763803657004</v>
      </c>
      <c r="F8" s="50">
        <v>17.104941469717236</v>
      </c>
      <c r="G8" s="50">
        <v>3.012235945764</v>
      </c>
      <c r="H8" s="50">
        <v>0</v>
      </c>
      <c r="I8" s="59">
        <v>0.21660000000000001</v>
      </c>
      <c r="J8" s="51">
        <v>0</v>
      </c>
      <c r="K8" s="51">
        <f t="shared" si="0"/>
        <v>27.045662626778039</v>
      </c>
      <c r="L8" s="50">
        <v>0.49869212362910031</v>
      </c>
    </row>
    <row r="9" spans="2:12" x14ac:dyDescent="0.2">
      <c r="B9" s="48">
        <v>5</v>
      </c>
      <c r="C9" s="52" t="s">
        <v>43</v>
      </c>
      <c r="D9" s="50">
        <v>0.74852419479779997</v>
      </c>
      <c r="E9" s="50">
        <v>1.0595220345306999</v>
      </c>
      <c r="F9" s="50">
        <v>50.784065822844411</v>
      </c>
      <c r="G9" s="50">
        <v>5.763498951781802</v>
      </c>
      <c r="H9" s="50">
        <v>0</v>
      </c>
      <c r="I9" s="59">
        <v>1.1539000000000001</v>
      </c>
      <c r="J9" s="51">
        <v>0</v>
      </c>
      <c r="K9" s="51">
        <f t="shared" si="0"/>
        <v>59.509511003954707</v>
      </c>
      <c r="L9" s="50">
        <v>0.78685895922570037</v>
      </c>
    </row>
    <row r="10" spans="2:12" x14ac:dyDescent="0.2">
      <c r="B10" s="48">
        <v>6</v>
      </c>
      <c r="C10" s="52" t="s">
        <v>44</v>
      </c>
      <c r="D10" s="50">
        <v>0.46975574723289998</v>
      </c>
      <c r="E10" s="50">
        <v>1.7881433752987999</v>
      </c>
      <c r="F10" s="50">
        <v>19.259825658342574</v>
      </c>
      <c r="G10" s="50">
        <v>1.6840790391987006</v>
      </c>
      <c r="H10" s="50">
        <v>0</v>
      </c>
      <c r="I10" s="59">
        <v>0.19739999999999999</v>
      </c>
      <c r="J10" s="51">
        <v>0</v>
      </c>
      <c r="K10" s="51">
        <f t="shared" si="0"/>
        <v>23.399203820072973</v>
      </c>
      <c r="L10" s="50">
        <v>0.3010390317312</v>
      </c>
    </row>
    <row r="11" spans="2:12" x14ac:dyDescent="0.2">
      <c r="B11" s="48">
        <v>7</v>
      </c>
      <c r="C11" s="52" t="s">
        <v>45</v>
      </c>
      <c r="D11" s="50">
        <v>41.051643039530013</v>
      </c>
      <c r="E11" s="50">
        <v>9.5158781542611948</v>
      </c>
      <c r="F11" s="50">
        <v>40.954904849937748</v>
      </c>
      <c r="G11" s="50">
        <v>7.0397894975170976</v>
      </c>
      <c r="H11" s="50">
        <v>0</v>
      </c>
      <c r="I11" s="59">
        <v>0</v>
      </c>
      <c r="J11" s="51">
        <v>0</v>
      </c>
      <c r="K11" s="51">
        <f t="shared" si="0"/>
        <v>98.562215541246047</v>
      </c>
      <c r="L11" s="50">
        <v>0.41287821319510015</v>
      </c>
    </row>
    <row r="12" spans="2:12" x14ac:dyDescent="0.2">
      <c r="B12" s="48">
        <v>8</v>
      </c>
      <c r="C12" s="74" t="s">
        <v>46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9">
        <v>0</v>
      </c>
      <c r="J12" s="51">
        <v>0</v>
      </c>
      <c r="K12" s="51">
        <f t="shared" si="0"/>
        <v>0</v>
      </c>
      <c r="L12" s="50">
        <v>0</v>
      </c>
    </row>
    <row r="13" spans="2:12" x14ac:dyDescent="0.2">
      <c r="B13" s="48">
        <v>9</v>
      </c>
      <c r="C13" s="74" t="s">
        <v>47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9">
        <v>0</v>
      </c>
      <c r="J13" s="51">
        <v>0</v>
      </c>
      <c r="K13" s="51">
        <f t="shared" si="0"/>
        <v>0</v>
      </c>
      <c r="L13" s="50">
        <v>0</v>
      </c>
    </row>
    <row r="14" spans="2:12" x14ac:dyDescent="0.2">
      <c r="B14" s="48">
        <v>10</v>
      </c>
      <c r="C14" s="52" t="s">
        <v>48</v>
      </c>
      <c r="D14" s="50">
        <v>0.13385960043299999</v>
      </c>
      <c r="E14" s="50">
        <v>0.6452666965328</v>
      </c>
      <c r="F14" s="50">
        <v>10.789728796580114</v>
      </c>
      <c r="G14" s="50">
        <v>1.4298167413310003</v>
      </c>
      <c r="H14" s="50">
        <v>0</v>
      </c>
      <c r="I14" s="59">
        <v>0.1048</v>
      </c>
      <c r="J14" s="51">
        <v>0</v>
      </c>
      <c r="K14" s="51">
        <f t="shared" si="0"/>
        <v>13.103471834876913</v>
      </c>
      <c r="L14" s="50">
        <v>0.38703218253130001</v>
      </c>
    </row>
    <row r="15" spans="2:12" x14ac:dyDescent="0.2">
      <c r="B15" s="48">
        <v>11</v>
      </c>
      <c r="C15" s="52" t="s">
        <v>49</v>
      </c>
      <c r="D15" s="50">
        <v>79.290063597091788</v>
      </c>
      <c r="E15" s="50">
        <v>53.062827525127197</v>
      </c>
      <c r="F15" s="50">
        <v>108.04746013977346</v>
      </c>
      <c r="G15" s="50">
        <v>12.114544203502025</v>
      </c>
      <c r="H15" s="50">
        <v>0</v>
      </c>
      <c r="I15" s="59">
        <v>1.0529999999999999</v>
      </c>
      <c r="J15" s="51">
        <v>0</v>
      </c>
      <c r="K15" s="51">
        <f t="shared" si="0"/>
        <v>253.56789546549447</v>
      </c>
      <c r="L15" s="50">
        <v>1.8900862715543996</v>
      </c>
    </row>
    <row r="16" spans="2:12" x14ac:dyDescent="0.2">
      <c r="B16" s="48">
        <v>12</v>
      </c>
      <c r="C16" s="52" t="s">
        <v>50</v>
      </c>
      <c r="D16" s="50">
        <v>38.738148757828505</v>
      </c>
      <c r="E16" s="50">
        <v>8.5666472593639025</v>
      </c>
      <c r="F16" s="50">
        <v>50.804147693339345</v>
      </c>
      <c r="G16" s="50">
        <v>3.9090227819234977</v>
      </c>
      <c r="H16" s="50">
        <v>0</v>
      </c>
      <c r="I16" s="59">
        <v>0.61969999999999992</v>
      </c>
      <c r="J16" s="51">
        <v>0</v>
      </c>
      <c r="K16" s="51">
        <f t="shared" si="0"/>
        <v>102.63766649245524</v>
      </c>
      <c r="L16" s="50">
        <v>1.0761153299263997</v>
      </c>
    </row>
    <row r="17" spans="2:12" x14ac:dyDescent="0.2">
      <c r="B17" s="48">
        <v>13</v>
      </c>
      <c r="C17" s="52" t="s">
        <v>51</v>
      </c>
      <c r="D17" s="50">
        <v>0.45727347519899991</v>
      </c>
      <c r="E17" s="50">
        <v>0.30077545789930005</v>
      </c>
      <c r="F17" s="50">
        <v>20.181685722226</v>
      </c>
      <c r="G17" s="50">
        <v>1.0100134633317002</v>
      </c>
      <c r="H17" s="50">
        <v>0</v>
      </c>
      <c r="I17" s="59">
        <v>6.3899999999999998E-2</v>
      </c>
      <c r="J17" s="51">
        <v>0</v>
      </c>
      <c r="K17" s="51">
        <f t="shared" si="0"/>
        <v>22.013648118656</v>
      </c>
      <c r="L17" s="50">
        <v>0.32720134369709997</v>
      </c>
    </row>
    <row r="18" spans="2:12" x14ac:dyDescent="0.2">
      <c r="B18" s="48">
        <v>14</v>
      </c>
      <c r="C18" s="52" t="s">
        <v>52</v>
      </c>
      <c r="D18" s="50">
        <v>7.8206107999800004E-2</v>
      </c>
      <c r="E18" s="50">
        <v>0.49829092266570013</v>
      </c>
      <c r="F18" s="50">
        <v>11.224032524769383</v>
      </c>
      <c r="G18" s="50">
        <v>0.80829222846469984</v>
      </c>
      <c r="H18" s="50">
        <v>0</v>
      </c>
      <c r="I18" s="59">
        <v>1.12E-2</v>
      </c>
      <c r="J18" s="51">
        <v>0</v>
      </c>
      <c r="K18" s="51">
        <f t="shared" si="0"/>
        <v>12.620021783899583</v>
      </c>
      <c r="L18" s="50">
        <v>3.4587434932599991E-2</v>
      </c>
    </row>
    <row r="19" spans="2:12" x14ac:dyDescent="0.2">
      <c r="B19" s="48">
        <v>15</v>
      </c>
      <c r="C19" s="52" t="s">
        <v>53</v>
      </c>
      <c r="D19" s="50">
        <v>0.85794879289739989</v>
      </c>
      <c r="E19" s="50">
        <v>0.3691904366648</v>
      </c>
      <c r="F19" s="50">
        <v>40.410328427315889</v>
      </c>
      <c r="G19" s="50">
        <v>2.7437896554911032</v>
      </c>
      <c r="H19" s="50">
        <v>0</v>
      </c>
      <c r="I19" s="59">
        <v>2.5999999999999999E-2</v>
      </c>
      <c r="J19" s="51">
        <v>0</v>
      </c>
      <c r="K19" s="51">
        <f t="shared" si="0"/>
        <v>44.407257312369197</v>
      </c>
      <c r="L19" s="50">
        <v>0.43153663706160017</v>
      </c>
    </row>
    <row r="20" spans="2:12" x14ac:dyDescent="0.2">
      <c r="B20" s="48">
        <v>16</v>
      </c>
      <c r="C20" s="52" t="s">
        <v>54</v>
      </c>
      <c r="D20" s="50">
        <v>126.57953931745388</v>
      </c>
      <c r="E20" s="50">
        <v>67.014424544788298</v>
      </c>
      <c r="F20" s="50">
        <v>223.02314900450219</v>
      </c>
      <c r="G20" s="50">
        <v>12.03669984150701</v>
      </c>
      <c r="H20" s="50">
        <v>0</v>
      </c>
      <c r="I20" s="59">
        <v>3.0503999999999998</v>
      </c>
      <c r="J20" s="51">
        <v>0</v>
      </c>
      <c r="K20" s="51">
        <f t="shared" si="0"/>
        <v>431.70421270825142</v>
      </c>
      <c r="L20" s="50">
        <v>2.7860825733179948</v>
      </c>
    </row>
    <row r="21" spans="2:12" x14ac:dyDescent="0.2">
      <c r="B21" s="48">
        <v>17</v>
      </c>
      <c r="C21" s="52" t="s">
        <v>55</v>
      </c>
      <c r="D21" s="50">
        <v>21.735940329262906</v>
      </c>
      <c r="E21" s="50">
        <v>15.699054072564801</v>
      </c>
      <c r="F21" s="50">
        <v>49.9694687634004</v>
      </c>
      <c r="G21" s="50">
        <v>4.8797032636549931</v>
      </c>
      <c r="H21" s="50">
        <v>0</v>
      </c>
      <c r="I21" s="59">
        <v>0.67849999999999999</v>
      </c>
      <c r="J21" s="51">
        <v>0</v>
      </c>
      <c r="K21" s="51">
        <f t="shared" si="0"/>
        <v>92.962666428883097</v>
      </c>
      <c r="L21" s="50">
        <v>0.68421533545869972</v>
      </c>
    </row>
    <row r="22" spans="2:12" x14ac:dyDescent="0.2">
      <c r="B22" s="48">
        <v>18</v>
      </c>
      <c r="C22" s="74" t="s">
        <v>56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9">
        <v>0</v>
      </c>
      <c r="J22" s="51">
        <v>0</v>
      </c>
      <c r="K22" s="51">
        <f t="shared" si="0"/>
        <v>0</v>
      </c>
      <c r="L22" s="50">
        <v>0</v>
      </c>
    </row>
    <row r="23" spans="2:12" x14ac:dyDescent="0.2">
      <c r="B23" s="48">
        <v>19</v>
      </c>
      <c r="C23" s="52" t="s">
        <v>57</v>
      </c>
      <c r="D23" s="50">
        <v>7.0270410253933999</v>
      </c>
      <c r="E23" s="50">
        <v>15.758009386056919</v>
      </c>
      <c r="F23" s="50">
        <v>105.71372663995963</v>
      </c>
      <c r="G23" s="50">
        <v>13.137555747796011</v>
      </c>
      <c r="H23" s="50">
        <v>0</v>
      </c>
      <c r="I23" s="59">
        <v>1.7509999999999999</v>
      </c>
      <c r="J23" s="51">
        <v>0</v>
      </c>
      <c r="K23" s="51">
        <f t="shared" si="0"/>
        <v>143.38733279920595</v>
      </c>
      <c r="L23" s="50">
        <v>1.0061130646508993</v>
      </c>
    </row>
    <row r="24" spans="2:12" x14ac:dyDescent="0.2">
      <c r="B24" s="48">
        <v>20</v>
      </c>
      <c r="C24" s="52" t="s">
        <v>58</v>
      </c>
      <c r="D24" s="50">
        <v>379.48172294182194</v>
      </c>
      <c r="E24" s="50">
        <v>176.39745165013289</v>
      </c>
      <c r="F24" s="50">
        <v>941.49231543596727</v>
      </c>
      <c r="G24" s="50">
        <v>64.243451513193222</v>
      </c>
      <c r="H24" s="50">
        <v>0</v>
      </c>
      <c r="I24" s="59">
        <v>55.171313251045333</v>
      </c>
      <c r="J24" s="51">
        <v>0</v>
      </c>
      <c r="K24" s="51">
        <f t="shared" si="0"/>
        <v>1616.7862547921604</v>
      </c>
      <c r="L24" s="50">
        <v>12.070316648630296</v>
      </c>
    </row>
    <row r="25" spans="2:12" x14ac:dyDescent="0.2">
      <c r="B25" s="48">
        <v>21</v>
      </c>
      <c r="C25" s="49" t="s">
        <v>59</v>
      </c>
      <c r="D25" s="50">
        <v>1.15662093666E-2</v>
      </c>
      <c r="E25" s="50">
        <v>2.4012227665999998E-3</v>
      </c>
      <c r="F25" s="50">
        <v>0.57181440419660001</v>
      </c>
      <c r="G25" s="50">
        <v>6.3806932833199992E-2</v>
      </c>
      <c r="H25" s="50">
        <v>0</v>
      </c>
      <c r="I25" s="59">
        <v>0</v>
      </c>
      <c r="J25" s="51">
        <v>0</v>
      </c>
      <c r="K25" s="51">
        <f t="shared" si="0"/>
        <v>0.64958876916300001</v>
      </c>
      <c r="L25" s="50">
        <v>7.5098516659999998E-4</v>
      </c>
    </row>
    <row r="26" spans="2:12" x14ac:dyDescent="0.2">
      <c r="B26" s="48">
        <v>22</v>
      </c>
      <c r="C26" s="52" t="s">
        <v>60</v>
      </c>
      <c r="D26" s="50">
        <v>4.3011886567997992</v>
      </c>
      <c r="E26" s="50">
        <v>2.4774476833299999E-2</v>
      </c>
      <c r="F26" s="50">
        <v>1.2262165797622997</v>
      </c>
      <c r="G26" s="50">
        <v>6.9328005332000009E-3</v>
      </c>
      <c r="H26" s="50">
        <v>0</v>
      </c>
      <c r="I26" s="59">
        <v>0.34439999999999998</v>
      </c>
      <c r="J26" s="51">
        <v>0</v>
      </c>
      <c r="K26" s="51">
        <f t="shared" si="0"/>
        <v>5.9035125139285984</v>
      </c>
      <c r="L26" s="50">
        <v>1.2232791599900001E-2</v>
      </c>
    </row>
    <row r="27" spans="2:12" x14ac:dyDescent="0.2">
      <c r="B27" s="48">
        <v>23</v>
      </c>
      <c r="C27" s="74" t="s">
        <v>61</v>
      </c>
      <c r="D27" s="50">
        <v>0</v>
      </c>
      <c r="E27" s="50">
        <v>0</v>
      </c>
      <c r="F27" s="50">
        <v>1.5755200000000002E-3</v>
      </c>
      <c r="G27" s="50">
        <v>0</v>
      </c>
      <c r="H27" s="50">
        <v>0</v>
      </c>
      <c r="I27" s="59">
        <v>0</v>
      </c>
      <c r="J27" s="51">
        <v>0</v>
      </c>
      <c r="K27" s="51">
        <f t="shared" si="0"/>
        <v>1.5755200000000002E-3</v>
      </c>
      <c r="L27" s="50">
        <v>3.6463138666000001E-3</v>
      </c>
    </row>
    <row r="28" spans="2:12" x14ac:dyDescent="0.2">
      <c r="B28" s="48">
        <v>24</v>
      </c>
      <c r="C28" s="49" t="s">
        <v>62</v>
      </c>
      <c r="D28" s="50">
        <v>5.6222979599800001E-2</v>
      </c>
      <c r="E28" s="50">
        <v>2.3780962333000001E-3</v>
      </c>
      <c r="F28" s="50">
        <v>2.0288628161302009</v>
      </c>
      <c r="G28" s="50">
        <v>5.1279320966500008E-2</v>
      </c>
      <c r="H28" s="50">
        <v>0</v>
      </c>
      <c r="I28" s="59">
        <v>0.1464</v>
      </c>
      <c r="J28" s="51">
        <v>0</v>
      </c>
      <c r="K28" s="51">
        <f t="shared" si="0"/>
        <v>2.285143212929801</v>
      </c>
      <c r="L28" s="50">
        <v>9.6447663329999992E-4</v>
      </c>
    </row>
    <row r="29" spans="2:12" x14ac:dyDescent="0.2">
      <c r="B29" s="48">
        <v>25</v>
      </c>
      <c r="C29" s="52" t="s">
        <v>63</v>
      </c>
      <c r="D29" s="50">
        <v>17.508443500026793</v>
      </c>
      <c r="E29" s="50">
        <v>9.6830237038935998</v>
      </c>
      <c r="F29" s="50">
        <v>146.41430483827867</v>
      </c>
      <c r="G29" s="50">
        <v>14.088914938672817</v>
      </c>
      <c r="H29" s="50">
        <v>0</v>
      </c>
      <c r="I29" s="59">
        <v>3.2030000000000003</v>
      </c>
      <c r="J29" s="51">
        <v>0</v>
      </c>
      <c r="K29" s="51">
        <f t="shared" si="0"/>
        <v>190.89768698087187</v>
      </c>
      <c r="L29" s="50">
        <v>2.1478373010897975</v>
      </c>
    </row>
    <row r="30" spans="2:12" x14ac:dyDescent="0.2">
      <c r="B30" s="48">
        <v>26</v>
      </c>
      <c r="C30" s="52" t="s">
        <v>64</v>
      </c>
      <c r="D30" s="50">
        <v>41.49698803032539</v>
      </c>
      <c r="E30" s="50">
        <v>3.341303450825698</v>
      </c>
      <c r="F30" s="50">
        <v>39.42135643489118</v>
      </c>
      <c r="G30" s="50">
        <v>4.7948969392814025</v>
      </c>
      <c r="H30" s="50">
        <v>0</v>
      </c>
      <c r="I30" s="59">
        <v>0.64690000000000003</v>
      </c>
      <c r="J30" s="51">
        <v>0</v>
      </c>
      <c r="K30" s="51">
        <f t="shared" si="0"/>
        <v>89.701444855323672</v>
      </c>
      <c r="L30" s="50">
        <v>0.56557294849480022</v>
      </c>
    </row>
    <row r="31" spans="2:12" x14ac:dyDescent="0.2">
      <c r="B31" s="48">
        <v>27</v>
      </c>
      <c r="C31" s="52" t="s">
        <v>15</v>
      </c>
      <c r="D31" s="50">
        <v>2.3402600000000003E-4</v>
      </c>
      <c r="E31" s="50">
        <v>0</v>
      </c>
      <c r="F31" s="50">
        <v>2.3854682804309011</v>
      </c>
      <c r="G31" s="50">
        <v>1.8695438733299999E-2</v>
      </c>
      <c r="H31" s="50">
        <v>0</v>
      </c>
      <c r="I31" s="59">
        <v>1.7010000000000001</v>
      </c>
      <c r="J31" s="51">
        <v>0</v>
      </c>
      <c r="K31" s="51">
        <f t="shared" si="0"/>
        <v>4.1053977451642014</v>
      </c>
      <c r="L31" s="50">
        <v>6.2832857266599998E-2</v>
      </c>
    </row>
    <row r="32" spans="2:12" x14ac:dyDescent="0.2">
      <c r="B32" s="48">
        <v>28</v>
      </c>
      <c r="C32" s="52" t="s">
        <v>65</v>
      </c>
      <c r="D32" s="50">
        <v>5.2703551599699999E-2</v>
      </c>
      <c r="E32" s="50">
        <v>1.6331886599999998E-2</v>
      </c>
      <c r="F32" s="50">
        <v>1.3193356741282001</v>
      </c>
      <c r="G32" s="50">
        <v>7.0821847499299997E-2</v>
      </c>
      <c r="H32" s="50">
        <v>0</v>
      </c>
      <c r="I32" s="59">
        <v>0</v>
      </c>
      <c r="J32" s="51">
        <v>0</v>
      </c>
      <c r="K32" s="51">
        <f t="shared" si="0"/>
        <v>1.4591929598272002</v>
      </c>
      <c r="L32" s="50">
        <v>3.86101970998E-2</v>
      </c>
    </row>
    <row r="33" spans="2:15" x14ac:dyDescent="0.2">
      <c r="B33" s="48">
        <v>29</v>
      </c>
      <c r="C33" s="52" t="s">
        <v>66</v>
      </c>
      <c r="D33" s="50">
        <v>3.8706490757651006</v>
      </c>
      <c r="E33" s="50">
        <v>3.4026168587958008</v>
      </c>
      <c r="F33" s="50">
        <v>36.971788938263678</v>
      </c>
      <c r="G33" s="50">
        <v>2.2436383602584016</v>
      </c>
      <c r="H33" s="50">
        <v>0</v>
      </c>
      <c r="I33" s="59">
        <v>0.32719999999999994</v>
      </c>
      <c r="J33" s="51">
        <v>0</v>
      </c>
      <c r="K33" s="51">
        <f t="shared" si="0"/>
        <v>46.815893233082981</v>
      </c>
      <c r="L33" s="50">
        <v>0.92304064032750044</v>
      </c>
    </row>
    <row r="34" spans="2:15" x14ac:dyDescent="0.2">
      <c r="B34" s="48">
        <v>30</v>
      </c>
      <c r="C34" s="52" t="s">
        <v>67</v>
      </c>
      <c r="D34" s="50">
        <v>6.1958914288612981</v>
      </c>
      <c r="E34" s="50">
        <v>5.4768498738277005</v>
      </c>
      <c r="F34" s="50">
        <v>61.266571814480407</v>
      </c>
      <c r="G34" s="50">
        <v>5.3861015494787061</v>
      </c>
      <c r="H34" s="50">
        <v>0</v>
      </c>
      <c r="I34" s="59">
        <v>1.4337999999999997</v>
      </c>
      <c r="J34" s="51">
        <v>0</v>
      </c>
      <c r="K34" s="51">
        <f t="shared" si="0"/>
        <v>79.75921466664812</v>
      </c>
      <c r="L34" s="50">
        <v>1.1634945279912992</v>
      </c>
    </row>
    <row r="35" spans="2:15" x14ac:dyDescent="0.2">
      <c r="B35" s="48">
        <v>31</v>
      </c>
      <c r="C35" s="49" t="s">
        <v>68</v>
      </c>
      <c r="D35" s="50">
        <v>1.0363366659999999E-4</v>
      </c>
      <c r="E35" s="50">
        <v>0.46422696323320001</v>
      </c>
      <c r="F35" s="50">
        <v>1.7652264669941997</v>
      </c>
      <c r="G35" s="50">
        <v>0.13563936266619997</v>
      </c>
      <c r="H35" s="50">
        <v>0</v>
      </c>
      <c r="I35" s="59">
        <v>0</v>
      </c>
      <c r="J35" s="51">
        <v>0</v>
      </c>
      <c r="K35" s="51">
        <f t="shared" si="0"/>
        <v>2.3651964265601997</v>
      </c>
      <c r="L35" s="50">
        <v>7.5469525033000015E-2</v>
      </c>
    </row>
    <row r="36" spans="2:15" x14ac:dyDescent="0.2">
      <c r="B36" s="48">
        <v>32</v>
      </c>
      <c r="C36" s="52" t="s">
        <v>69</v>
      </c>
      <c r="D36" s="50">
        <v>170.11168818285682</v>
      </c>
      <c r="E36" s="50">
        <v>28.6654955596928</v>
      </c>
      <c r="F36" s="50">
        <v>99.958798368541622</v>
      </c>
      <c r="G36" s="50">
        <v>11.850322313938204</v>
      </c>
      <c r="H36" s="50">
        <v>0</v>
      </c>
      <c r="I36" s="59">
        <v>3.0952000000000002</v>
      </c>
      <c r="J36" s="51">
        <v>0</v>
      </c>
      <c r="K36" s="51">
        <f t="shared" si="0"/>
        <v>313.6815044250294</v>
      </c>
      <c r="L36" s="50">
        <v>3.0898376431724954</v>
      </c>
    </row>
    <row r="37" spans="2:15" x14ac:dyDescent="0.2">
      <c r="B37" s="48">
        <v>33</v>
      </c>
      <c r="C37" s="52" t="s">
        <v>113</v>
      </c>
      <c r="D37" s="50">
        <v>40.070206775009474</v>
      </c>
      <c r="E37" s="50">
        <v>14.2748597161152</v>
      </c>
      <c r="F37" s="50">
        <v>131.41447648525306</v>
      </c>
      <c r="G37" s="50">
        <v>8.5025545330426144</v>
      </c>
      <c r="H37" s="50">
        <v>0</v>
      </c>
      <c r="I37" s="59">
        <v>0.90720000000000001</v>
      </c>
      <c r="J37" s="51">
        <v>0</v>
      </c>
      <c r="K37" s="51">
        <f t="shared" si="0"/>
        <v>195.16929750942035</v>
      </c>
      <c r="L37" s="50">
        <v>2.6438063803155969</v>
      </c>
    </row>
    <row r="38" spans="2:15" x14ac:dyDescent="0.2">
      <c r="B38" s="48">
        <v>34</v>
      </c>
      <c r="C38" s="52" t="s">
        <v>70</v>
      </c>
      <c r="D38" s="50">
        <v>0.18845674173310001</v>
      </c>
      <c r="E38" s="50">
        <v>0.1616284037995</v>
      </c>
      <c r="F38" s="50">
        <v>7.970510056783203</v>
      </c>
      <c r="G38" s="50">
        <v>0.91147114926519979</v>
      </c>
      <c r="H38" s="50">
        <v>0</v>
      </c>
      <c r="I38" s="59">
        <v>5.62E-2</v>
      </c>
      <c r="J38" s="51">
        <v>0</v>
      </c>
      <c r="K38" s="51">
        <f t="shared" si="0"/>
        <v>9.2882663515810027</v>
      </c>
      <c r="L38" s="50">
        <v>1.2083462732999999E-2</v>
      </c>
    </row>
    <row r="39" spans="2:15" x14ac:dyDescent="0.2">
      <c r="B39" s="48">
        <v>35</v>
      </c>
      <c r="C39" s="52" t="s">
        <v>71</v>
      </c>
      <c r="D39" s="50">
        <v>45.41434237538823</v>
      </c>
      <c r="E39" s="50">
        <v>20.502295840649097</v>
      </c>
      <c r="F39" s="50">
        <v>213.20622685368104</v>
      </c>
      <c r="G39" s="50">
        <v>19.131171653810913</v>
      </c>
      <c r="H39" s="50">
        <v>0</v>
      </c>
      <c r="I39" s="59">
        <v>1.9840000000000002</v>
      </c>
      <c r="J39" s="51">
        <v>0</v>
      </c>
      <c r="K39" s="51">
        <f t="shared" si="0"/>
        <v>300.23803672352926</v>
      </c>
      <c r="L39" s="50">
        <v>1.918017256874698</v>
      </c>
    </row>
    <row r="40" spans="2:15" x14ac:dyDescent="0.2">
      <c r="B40" s="48">
        <v>36</v>
      </c>
      <c r="C40" s="52" t="s">
        <v>72</v>
      </c>
      <c r="D40" s="50">
        <v>5.3758733962991982</v>
      </c>
      <c r="E40" s="50">
        <v>1.3230378901648998</v>
      </c>
      <c r="F40" s="50">
        <v>12.80044376579419</v>
      </c>
      <c r="G40" s="50">
        <v>1.0518024485643995</v>
      </c>
      <c r="H40" s="50">
        <v>0</v>
      </c>
      <c r="I40" s="59">
        <v>0</v>
      </c>
      <c r="J40" s="51">
        <v>0</v>
      </c>
      <c r="K40" s="51">
        <f t="shared" si="0"/>
        <v>20.551157500822686</v>
      </c>
      <c r="L40" s="50">
        <v>0.34630631979600002</v>
      </c>
    </row>
    <row r="41" spans="2:15" x14ac:dyDescent="0.2">
      <c r="B41" s="48">
        <v>37</v>
      </c>
      <c r="C41" s="52" t="s">
        <v>73</v>
      </c>
      <c r="D41" s="50">
        <v>19.376118847424401</v>
      </c>
      <c r="E41" s="50">
        <v>14.594960696356894</v>
      </c>
      <c r="F41" s="50">
        <v>148.32868532345563</v>
      </c>
      <c r="G41" s="50">
        <v>15.709744884932993</v>
      </c>
      <c r="H41" s="50">
        <v>0</v>
      </c>
      <c r="I41" s="59">
        <v>5.1858000000000004</v>
      </c>
      <c r="J41" s="51">
        <v>0</v>
      </c>
      <c r="K41" s="51">
        <f t="shared" si="0"/>
        <v>203.19530975216992</v>
      </c>
      <c r="L41" s="50">
        <v>3.1073791244468962</v>
      </c>
    </row>
    <row r="42" spans="2:15" s="56" customFormat="1" ht="15" x14ac:dyDescent="0.2">
      <c r="B42" s="47" t="s">
        <v>11</v>
      </c>
      <c r="C42" s="53"/>
      <c r="D42" s="54">
        <f>SUM(D5:D41)</f>
        <v>1057.1844785693595</v>
      </c>
      <c r="E42" s="54">
        <f t="shared" ref="E42:G42" si="1">SUM(E5:E41)</f>
        <v>454.89647958893812</v>
      </c>
      <c r="F42" s="54">
        <f t="shared" si="1"/>
        <v>2628.9489148348507</v>
      </c>
      <c r="G42" s="54">
        <f t="shared" si="1"/>
        <v>219.79298371929283</v>
      </c>
      <c r="H42" s="55">
        <f t="shared" ref="H42:L42" si="2">SUM(H5:H41)</f>
        <v>0</v>
      </c>
      <c r="I42" s="55">
        <f t="shared" si="2"/>
        <v>83.611013251045335</v>
      </c>
      <c r="J42" s="55">
        <f t="shared" si="2"/>
        <v>0</v>
      </c>
      <c r="K42" s="55">
        <f t="shared" si="2"/>
        <v>4444.4338699634864</v>
      </c>
      <c r="L42" s="55">
        <f t="shared" si="2"/>
        <v>39.234666638078075</v>
      </c>
      <c r="M42" s="60"/>
      <c r="O42" s="86"/>
    </row>
    <row r="43" spans="2:15" x14ac:dyDescent="0.2">
      <c r="B43" s="46" t="s">
        <v>89</v>
      </c>
      <c r="I43" s="57"/>
      <c r="K43" s="58"/>
      <c r="L43" s="76"/>
    </row>
    <row r="44" spans="2:15" s="57" customFormat="1" x14ac:dyDescent="0.2"/>
    <row r="45" spans="2:15" s="57" customFormat="1" x14ac:dyDescent="0.2"/>
    <row r="46" spans="2:15" x14ac:dyDescent="0.2">
      <c r="D46" s="58"/>
      <c r="E46" s="58"/>
      <c r="F46" s="58"/>
      <c r="G46" s="58"/>
      <c r="H46" s="58"/>
      <c r="I46" s="58"/>
      <c r="J46" s="58"/>
      <c r="K46" s="58"/>
      <c r="L46" s="58"/>
    </row>
    <row r="47" spans="2:15" s="57" customFormat="1" x14ac:dyDescent="0.2"/>
    <row r="49" spans="11:11" x14ac:dyDescent="0.2">
      <c r="K49" s="57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Nishant Ovhal</cp:lastModifiedBy>
  <cp:lastPrinted>2014-03-24T10:58:12Z</cp:lastPrinted>
  <dcterms:created xsi:type="dcterms:W3CDTF">2014-01-06T04:43:23Z</dcterms:created>
  <dcterms:modified xsi:type="dcterms:W3CDTF">2021-10-08T12:23:50Z</dcterms:modified>
</cp:coreProperties>
</file>